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iti.depaula\Desktop\Oiti\CA Ibirité\2022 11 04 Reunião\"/>
    </mc:Choice>
  </mc:AlternateContent>
  <bookViews>
    <workbookView xWindow="0" yWindow="0" windowWidth="19200" windowHeight="6930"/>
  </bookViews>
  <sheets>
    <sheet name="BaremaAfastamento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" i="3" l="1"/>
  <c r="H3" i="3"/>
  <c r="H5" i="3"/>
  <c r="H2" i="3" l="1"/>
  <c r="H43" i="3" l="1"/>
  <c r="H42" i="3"/>
  <c r="H40" i="3"/>
  <c r="H39" i="3"/>
  <c r="H36" i="3"/>
  <c r="H35" i="3"/>
  <c r="H32" i="3"/>
  <c r="H31" i="3"/>
  <c r="H27" i="3"/>
  <c r="H47" i="3" s="1"/>
  <c r="H25" i="3"/>
  <c r="H24" i="3"/>
  <c r="H23" i="3"/>
  <c r="H21" i="3"/>
  <c r="H18" i="3"/>
  <c r="H16" i="3"/>
  <c r="H14" i="3"/>
  <c r="H12" i="3"/>
  <c r="H11" i="3"/>
  <c r="H10" i="3"/>
</calcChain>
</file>

<file path=xl/comments1.xml><?xml version="1.0" encoding="utf-8"?>
<comments xmlns="http://schemas.openxmlformats.org/spreadsheetml/2006/main">
  <authors>
    <author>Wanderson Souza</author>
  </authors>
  <commentList>
    <comment ref="F1" authorId="0" shapeId="0">
      <text>
        <r>
          <rPr>
            <sz val="9"/>
            <color indexed="81"/>
            <rFont val="Segoe UI"/>
            <family val="2"/>
          </rPr>
          <t>Digitar aqui apenas o número pleiteado pelo candidato.</t>
        </r>
      </text>
    </comment>
  </commentList>
</comments>
</file>

<file path=xl/sharedStrings.xml><?xml version="1.0" encoding="utf-8"?>
<sst xmlns="http://schemas.openxmlformats.org/spreadsheetml/2006/main" count="118" uniqueCount="104">
  <si>
    <t>3,0 pontos por semestre, sem limite de pontuação.</t>
  </si>
  <si>
    <t>Nota 3</t>
  </si>
  <si>
    <t>Nota 4</t>
  </si>
  <si>
    <t>Nota 5</t>
  </si>
  <si>
    <t>Nota 6</t>
  </si>
  <si>
    <t>Nota 7</t>
  </si>
  <si>
    <t>Pontuação Máxima</t>
  </si>
  <si>
    <t>1.</t>
  </si>
  <si>
    <t>2.</t>
  </si>
  <si>
    <t>3.</t>
  </si>
  <si>
    <t>4.</t>
  </si>
  <si>
    <t>1. Aulas ministradas, inclusive EAD.</t>
  </si>
  <si>
    <t>Aulas.</t>
  </si>
  <si>
    <t>2. Estudos orientados para alunos em progressão parcial.</t>
  </si>
  <si>
    <t>Estudos orientados.</t>
  </si>
  <si>
    <t>3. Projeto de Ensino.</t>
  </si>
  <si>
    <t>Coordenação.</t>
  </si>
  <si>
    <t>Participação.</t>
  </si>
  <si>
    <t>4. Projeto de Pesquisa.</t>
  </si>
  <si>
    <t>5. Projeto de Extensão.</t>
  </si>
  <si>
    <t>6. Orientações de alunos.</t>
  </si>
  <si>
    <t>TCC.</t>
  </si>
  <si>
    <t>Estágios.</t>
  </si>
  <si>
    <t>Monitoria.</t>
  </si>
  <si>
    <t>7. Organização de evento com caráter extensionista.</t>
  </si>
  <si>
    <t>8. Orientação de Empresa Juniores.</t>
  </si>
  <si>
    <t>9. Visita técnica.</t>
  </si>
  <si>
    <t>10. Direção.</t>
  </si>
  <si>
    <t>Geral.</t>
  </si>
  <si>
    <t>DEPE ou DAP.</t>
  </si>
  <si>
    <t>11. Coordenação.</t>
  </si>
  <si>
    <t>Coordenação de curso.</t>
  </si>
  <si>
    <t>Assistência estudantil, Comunicação, Pesquisa, Extensão e outras equivalentes.</t>
  </si>
  <si>
    <t>Coordenação de laboratório.</t>
  </si>
  <si>
    <t>12. Comissões, Grupos de Trabalho, Grupos de Estudo, Órgãos Colegiados.</t>
  </si>
  <si>
    <t>Por comissão ou Grupos de Trabalho ou Estudo e Órgãos Colegiados.</t>
  </si>
  <si>
    <t>13. Participação em Bancas.</t>
  </si>
  <si>
    <t>Concurso Público.</t>
  </si>
  <si>
    <t>Processo seletivo de professor substituto.</t>
  </si>
  <si>
    <t>14. Fiscal de contrato.</t>
  </si>
  <si>
    <t>15. Publicação em revistas.</t>
  </si>
  <si>
    <t>16. Parecer científico: Artigos, periódicos, projetos e trabalhos científicos.</t>
  </si>
  <si>
    <t>17. Autoria nos últimos 5 anos.</t>
  </si>
  <si>
    <t xml:space="preserve"> Livro na área de atuação.</t>
  </si>
  <si>
    <t>Capítulo de livro na área de atuação.</t>
  </si>
  <si>
    <t>18. Concessão de Propriedade Intelectual (Patente).</t>
  </si>
  <si>
    <t>19. Trabalhos e resumos publicados em congressos  nacionais ou internacionais nos últimos 3 anos.</t>
  </si>
  <si>
    <t>Trabalho completo em anais de congressos nacionais.</t>
  </si>
  <si>
    <t>Resumo em anais de congressos nacionais.</t>
  </si>
  <si>
    <t>Trabalho completo em anais de congressos internacionais.</t>
  </si>
  <si>
    <t>Resumos em anais de congressos internacionais.</t>
  </si>
  <si>
    <t>Item de Avaliação</t>
  </si>
  <si>
    <t>Unidade</t>
  </si>
  <si>
    <t>Quantidade</t>
  </si>
  <si>
    <t>Pontuação Obtida</t>
  </si>
  <si>
    <t>Tempo total de efetivo exercício no IFMG Campus Ibirité.</t>
  </si>
  <si>
    <t>Regime de Trabalho em Dedicação Exclusiva.</t>
  </si>
  <si>
    <t>Tempo de matrícula no curso de Pós-Graduação.</t>
  </si>
  <si>
    <t>Pontuação do programa de pós-graduação de acordo com a avaliação da Capes.</t>
  </si>
  <si>
    <t>Critério de Avaliação</t>
  </si>
  <si>
    <t>Subitem</t>
  </si>
  <si>
    <t>8 pontos</t>
  </si>
  <si>
    <t>12 pontos</t>
  </si>
  <si>
    <t>20 pontos</t>
  </si>
  <si>
    <t>5 pontos por semestre já cursado, sem limite de pontuação.</t>
  </si>
  <si>
    <t>5 pontos.</t>
  </si>
  <si>
    <t>3 pontos.</t>
  </si>
  <si>
    <t>5. Atendimento às realidades/necessidades do campus,</t>
  </si>
  <si>
    <t>0,1 ponto por estudante, nos últimos 4 semestres finalizados*.</t>
  </si>
  <si>
    <t>0,1 ponto por mês, nos últimos 4 semestres finalizados*.</t>
  </si>
  <si>
    <t>0,1 ponto por mês em cada, nos últimos 4 semestres finalizados*.</t>
  </si>
  <si>
    <t>0,05 ponto por banca, nos últimos 4 semestres finalizados*.</t>
  </si>
  <si>
    <t>0,025 ponto por mês**, nos últimos 4 semestres finalizados*.</t>
  </si>
  <si>
    <t>Qualis A***.</t>
  </si>
  <si>
    <t>Qualis B***.</t>
  </si>
  <si>
    <t>Qualis C*** ou não indexada.</t>
  </si>
  <si>
    <t>* Em caso de afastamento por motivo de saúde superior a 60 dias corridos, serão considerados os quatro semestres anteriores ao referido afastamento.
** Para pontuações contabilizadas por mês, será considerado o período de 30 dias corridos, admitindo-se frações.
*** A avaliação do periódico será conforme a classificação vigente de Qualis Periódicos da Plataforma Sucupira (https://sucupira.capes.gov.br/sucupira/public/consultas/coleta/veiculoPublicacaoQualis/listaConsultaGeralPeriodicos.jsf)</t>
  </si>
  <si>
    <t>0,15 ponto por resumo, limitado a 3 trabalhos nos últimos 3 anos contados da data de abertura do edital vigente.</t>
  </si>
  <si>
    <t>0,6 ponto por artigo, nos últimos 5 anos.</t>
  </si>
  <si>
    <t>0,3 ponto por artigo, nos últimos 5 anos.</t>
  </si>
  <si>
    <t>0,05 ponto por parecer, nos últimos 4 semestres finalizados*.</t>
  </si>
  <si>
    <t>0,16 ponto por livro, nos últimos 5 anos contados da data de abertura do edital vigente.</t>
  </si>
  <si>
    <t>0,8 ponto por capítulo, nos últimos 5 anos contados da data de abertura do edital vigente.</t>
  </si>
  <si>
    <t>0,16 ponto por patente, em qualquer período.</t>
  </si>
  <si>
    <t>0,3 ponto por trabalho, nos últimos 3 anos contados da data de abertura do edital vigente.</t>
  </si>
  <si>
    <t>0,2 ponto por resumo, nos últimos 3 anos contados da data de abertura do edital vigente.</t>
  </si>
  <si>
    <t>0,4 ponto por trabalho, nos últimos 3 anos contados da data de abertura do edital vigente.</t>
  </si>
  <si>
    <t>0,3 ponto por mês, nos últimos 4 semestres finalizados*.</t>
  </si>
  <si>
    <t>0,4 ponto por banca, nos últimos 4 semestres finalizados*.</t>
  </si>
  <si>
    <t>0,2 ponto por banca, nos últimos 4 semestres finalizados*.</t>
  </si>
  <si>
    <t>0,2 ponto por estudante, nos últimos 4 semestres finalizados*.</t>
  </si>
  <si>
    <t>0,05 ponto por estudante, nos últimos 4 semestres finalizados*.</t>
  </si>
  <si>
    <t>0,2 ponto por mês, nos últimos 4 semestres finalizados*.</t>
  </si>
  <si>
    <t>0,4 ponto por mês, nos últimos 4 semestres finalizados*.</t>
  </si>
  <si>
    <t>0,5 ponto por disciplina, nos últimos 4 semestres finalizados*.</t>
  </si>
  <si>
    <t>0,03 ponto por hora/aula, nos últimos 4 semestres finalizados*.</t>
  </si>
  <si>
    <t>0,6 ponto por mês, nos últimos 4 semestres finalizados*.</t>
  </si>
  <si>
    <t>1,2 ponto por mês, nos últimos 4 semestres finalizados*.</t>
  </si>
  <si>
    <t>1,6 ponto por mês, nos últimos 4 semestres finalizados*.</t>
  </si>
  <si>
    <t>0,3 ponto por visita técnica, nos últimos 4 semestres finalizados*.</t>
  </si>
  <si>
    <t>0,15 ponto por dia de evento, nos últimos 4 semestres finalizados*.</t>
  </si>
  <si>
    <t>0,3 ponto por dia de evento, nos últimos 4 semestres finalizados*.</t>
  </si>
  <si>
    <t>1,2 ponto por artigo, nos últimos 5 anos.</t>
  </si>
  <si>
    <t>Coordenação de curso - substituto(a).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</si>
</sst>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rgb="FF000000"/>
      <name val="Arial"/>
      <scheme val="minor"/>
    </font>
    <font>
      <sz val="10"/>
      <color theme="1"/>
      <name val="Arial"/>
    </font>
    <font>
      <i/>
      <sz val="10"/>
      <color theme="1"/>
      <name val="Arial"/>
    </font>
    <font>
      <i/>
      <sz val="10"/>
      <color rgb="FF000000"/>
      <name val="Arial"/>
    </font>
    <font>
      <sz val="10"/>
      <color rgb="FF000000"/>
      <name val="Arial"/>
    </font>
    <font>
      <sz val="10"/>
      <name val="Arial"/>
    </font>
    <font>
      <sz val="10"/>
      <color rgb="FF000000"/>
      <name val="Arial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  <font>
      <sz val="10"/>
      <color rgb="FF00000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theme="2" tint="-0.14996795556505021"/>
        <bgColor rgb="FFFFFFFF"/>
      </patternFill>
    </fill>
    <fill>
      <patternFill patternType="solid">
        <fgColor theme="2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8" fillId="6" borderId="7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11" fillId="0" borderId="0" xfId="0" applyFont="1"/>
    <xf numFmtId="0" fontId="8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1" fillId="0" borderId="9" xfId="0" applyFont="1" applyBorder="1" applyAlignment="1">
      <alignment horizontal="center" vertical="center"/>
    </xf>
    <xf numFmtId="0" fontId="5" fillId="0" borderId="6" xfId="0" applyFont="1" applyBorder="1"/>
    <xf numFmtId="0" fontId="5" fillId="0" borderId="5" xfId="0" applyFont="1" applyBorder="1"/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5" fillId="0" borderId="5" xfId="0" applyFont="1" applyBorder="1" applyAlignment="1">
      <alignment wrapText="1"/>
    </xf>
    <xf numFmtId="0" fontId="8" fillId="0" borderId="9" xfId="0" applyFont="1" applyBorder="1" applyAlignment="1">
      <alignment horizontal="center" vertical="center"/>
    </xf>
    <xf numFmtId="0" fontId="9" fillId="0" borderId="5" xfId="0" applyFont="1" applyBorder="1"/>
    <xf numFmtId="0" fontId="5" fillId="0" borderId="6" xfId="0" applyFont="1" applyBorder="1" applyAlignment="1">
      <alignment wrapText="1"/>
    </xf>
    <xf numFmtId="0" fontId="9" fillId="0" borderId="6" xfId="0" applyFont="1" applyBorder="1"/>
    <xf numFmtId="0" fontId="7" fillId="0" borderId="0" xfId="0" applyFont="1" applyAlignment="1">
      <alignment horizontal="left" vertical="top" wrapText="1"/>
    </xf>
    <xf numFmtId="0" fontId="1" fillId="0" borderId="2" xfId="0" applyFont="1" applyBorder="1" applyAlignment="1">
      <alignment vertical="center" wrapText="1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5" borderId="8" xfId="0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L51"/>
  <sheetViews>
    <sheetView tabSelected="1" workbookViewId="0"/>
  </sheetViews>
  <sheetFormatPr defaultColWidth="12.6328125" defaultRowHeight="15.75" customHeight="1" x14ac:dyDescent="0.25"/>
  <cols>
    <col min="1" max="1" width="9.453125" customWidth="1"/>
    <col min="2" max="2" width="22" customWidth="1"/>
    <col min="3" max="3" width="17" customWidth="1"/>
    <col min="4" max="4" width="25.36328125" customWidth="1"/>
    <col min="5" max="5" width="8.453125" style="16" hidden="1" customWidth="1"/>
    <col min="6" max="6" width="11.08984375" style="16" bestFit="1" customWidth="1"/>
    <col min="7" max="7" width="10.453125" bestFit="1" customWidth="1"/>
    <col min="8" max="8" width="10.54296875" customWidth="1"/>
  </cols>
  <sheetData>
    <row r="1" spans="1:8" ht="39.75" customHeight="1" x14ac:dyDescent="0.25">
      <c r="A1" s="1"/>
      <c r="B1" s="2" t="s">
        <v>51</v>
      </c>
      <c r="C1" s="3" t="s">
        <v>60</v>
      </c>
      <c r="D1" s="3" t="s">
        <v>59</v>
      </c>
      <c r="E1" s="3" t="s">
        <v>52</v>
      </c>
      <c r="F1" s="3" t="s">
        <v>53</v>
      </c>
      <c r="G1" s="3" t="s">
        <v>6</v>
      </c>
      <c r="H1" s="3" t="s">
        <v>54</v>
      </c>
    </row>
    <row r="2" spans="1:8" ht="37.5" x14ac:dyDescent="0.25">
      <c r="A2" s="4" t="s">
        <v>7</v>
      </c>
      <c r="B2" s="5" t="s">
        <v>55</v>
      </c>
      <c r="C2" s="6"/>
      <c r="D2" s="7" t="s">
        <v>0</v>
      </c>
      <c r="E2" s="21">
        <v>3</v>
      </c>
      <c r="F2" s="23"/>
      <c r="G2" s="4"/>
      <c r="H2" s="4">
        <f>E2*F2</f>
        <v>0</v>
      </c>
    </row>
    <row r="3" spans="1:8" ht="25" x14ac:dyDescent="0.25">
      <c r="A3" s="4" t="s">
        <v>8</v>
      </c>
      <c r="B3" s="5" t="s">
        <v>56</v>
      </c>
      <c r="C3" s="6"/>
      <c r="D3" s="7" t="s">
        <v>65</v>
      </c>
      <c r="E3" s="21">
        <v>5</v>
      </c>
      <c r="F3" s="23"/>
      <c r="G3" s="4"/>
      <c r="H3" s="4">
        <f>F3</f>
        <v>0</v>
      </c>
    </row>
    <row r="4" spans="1:8" ht="37.5" x14ac:dyDescent="0.25">
      <c r="A4" s="4" t="s">
        <v>9</v>
      </c>
      <c r="B4" s="5" t="s">
        <v>57</v>
      </c>
      <c r="C4" s="6"/>
      <c r="D4" s="7" t="s">
        <v>64</v>
      </c>
      <c r="E4" s="22">
        <v>5</v>
      </c>
      <c r="F4" s="24"/>
      <c r="G4" s="4"/>
      <c r="H4" s="4">
        <f>E4*F4</f>
        <v>0</v>
      </c>
    </row>
    <row r="5" spans="1:8" ht="12.5" x14ac:dyDescent="0.25">
      <c r="A5" s="36" t="s">
        <v>10</v>
      </c>
      <c r="B5" s="53" t="s">
        <v>58</v>
      </c>
      <c r="C5" s="6" t="s">
        <v>1</v>
      </c>
      <c r="D5" s="18" t="s">
        <v>66</v>
      </c>
      <c r="E5" s="20">
        <v>3</v>
      </c>
      <c r="F5" s="58"/>
      <c r="G5" s="39"/>
      <c r="H5" s="36">
        <f>F5</f>
        <v>0</v>
      </c>
    </row>
    <row r="6" spans="1:8" ht="12.5" x14ac:dyDescent="0.25">
      <c r="A6" s="37"/>
      <c r="B6" s="54"/>
      <c r="C6" s="6" t="s">
        <v>2</v>
      </c>
      <c r="D6" s="18" t="s">
        <v>65</v>
      </c>
      <c r="E6" s="20">
        <v>5</v>
      </c>
      <c r="F6" s="58"/>
      <c r="G6" s="40"/>
      <c r="H6" s="56"/>
    </row>
    <row r="7" spans="1:8" ht="12.5" x14ac:dyDescent="0.25">
      <c r="A7" s="37"/>
      <c r="B7" s="54"/>
      <c r="C7" s="6" t="s">
        <v>3</v>
      </c>
      <c r="D7" s="18" t="s">
        <v>61</v>
      </c>
      <c r="E7" s="20">
        <v>8</v>
      </c>
      <c r="F7" s="58"/>
      <c r="G7" s="40"/>
      <c r="H7" s="56"/>
    </row>
    <row r="8" spans="1:8" ht="12.5" x14ac:dyDescent="0.25">
      <c r="A8" s="37"/>
      <c r="B8" s="54"/>
      <c r="C8" s="6" t="s">
        <v>4</v>
      </c>
      <c r="D8" s="18" t="s">
        <v>62</v>
      </c>
      <c r="E8" s="20">
        <v>12</v>
      </c>
      <c r="F8" s="58"/>
      <c r="G8" s="40"/>
      <c r="H8" s="56"/>
    </row>
    <row r="9" spans="1:8" ht="12.5" x14ac:dyDescent="0.25">
      <c r="A9" s="38"/>
      <c r="B9" s="55"/>
      <c r="C9" s="6" t="s">
        <v>5</v>
      </c>
      <c r="D9" s="33" t="s">
        <v>63</v>
      </c>
      <c r="E9" s="20">
        <v>20</v>
      </c>
      <c r="F9" s="58"/>
      <c r="G9" s="41"/>
      <c r="H9" s="57"/>
    </row>
    <row r="10" spans="1:8" ht="37.5" x14ac:dyDescent="0.25">
      <c r="A10" s="42" t="s">
        <v>67</v>
      </c>
      <c r="B10" s="14" t="s">
        <v>11</v>
      </c>
      <c r="C10" s="32" t="s">
        <v>12</v>
      </c>
      <c r="D10" s="35" t="s">
        <v>95</v>
      </c>
      <c r="E10" s="17">
        <v>0.03</v>
      </c>
      <c r="F10" s="25"/>
      <c r="G10" s="12">
        <v>21.6</v>
      </c>
      <c r="H10" s="8">
        <f>MIN(G10,E10*F10)</f>
        <v>0</v>
      </c>
    </row>
    <row r="11" spans="1:8" ht="37.5" x14ac:dyDescent="0.25">
      <c r="A11" s="43"/>
      <c r="B11" s="13" t="s">
        <v>13</v>
      </c>
      <c r="C11" s="32" t="s">
        <v>14</v>
      </c>
      <c r="D11" s="35" t="s">
        <v>94</v>
      </c>
      <c r="E11" s="17">
        <v>0.5</v>
      </c>
      <c r="F11" s="26"/>
      <c r="G11" s="12">
        <v>2</v>
      </c>
      <c r="H11" s="8">
        <f>MIN(G11,E11*F11)</f>
        <v>0</v>
      </c>
    </row>
    <row r="12" spans="1:8" ht="37.5" x14ac:dyDescent="0.25">
      <c r="A12" s="43"/>
      <c r="B12" s="46" t="s">
        <v>15</v>
      </c>
      <c r="C12" s="5" t="s">
        <v>16</v>
      </c>
      <c r="D12" s="34" t="s">
        <v>93</v>
      </c>
      <c r="E12" s="17">
        <v>0.4</v>
      </c>
      <c r="F12" s="27"/>
      <c r="G12" s="48">
        <v>9.6</v>
      </c>
      <c r="H12" s="45">
        <f>MIN(G12,E12*F12+E13*F13)</f>
        <v>0</v>
      </c>
    </row>
    <row r="13" spans="1:8" ht="37.5" x14ac:dyDescent="0.25">
      <c r="A13" s="43"/>
      <c r="B13" s="47"/>
      <c r="C13" s="5" t="s">
        <v>17</v>
      </c>
      <c r="D13" s="29" t="s">
        <v>92</v>
      </c>
      <c r="E13" s="17">
        <v>0.2</v>
      </c>
      <c r="F13" s="27"/>
      <c r="G13" s="49"/>
      <c r="H13" s="38"/>
    </row>
    <row r="14" spans="1:8" ht="37.5" x14ac:dyDescent="0.25">
      <c r="A14" s="43"/>
      <c r="B14" s="46" t="s">
        <v>18</v>
      </c>
      <c r="C14" s="5" t="s">
        <v>16</v>
      </c>
      <c r="D14" s="29" t="s">
        <v>93</v>
      </c>
      <c r="E14" s="17">
        <v>0.4</v>
      </c>
      <c r="F14" s="27"/>
      <c r="G14" s="48">
        <v>9.6</v>
      </c>
      <c r="H14" s="45">
        <f>MIN(G14,E14*F14+E15*F15)</f>
        <v>0</v>
      </c>
    </row>
    <row r="15" spans="1:8" ht="37.5" x14ac:dyDescent="0.25">
      <c r="A15" s="43"/>
      <c r="B15" s="47"/>
      <c r="C15" s="5" t="s">
        <v>17</v>
      </c>
      <c r="D15" s="29" t="s">
        <v>92</v>
      </c>
      <c r="E15" s="17">
        <v>0.2</v>
      </c>
      <c r="F15" s="27"/>
      <c r="G15" s="49"/>
      <c r="H15" s="38"/>
    </row>
    <row r="16" spans="1:8" ht="37.5" x14ac:dyDescent="0.25">
      <c r="A16" s="43"/>
      <c r="B16" s="46" t="s">
        <v>19</v>
      </c>
      <c r="C16" s="5" t="s">
        <v>16</v>
      </c>
      <c r="D16" s="29" t="s">
        <v>93</v>
      </c>
      <c r="E16" s="17">
        <v>0.4</v>
      </c>
      <c r="F16" s="27"/>
      <c r="G16" s="48">
        <v>9.6</v>
      </c>
      <c r="H16" s="45">
        <f>MIN(G16,E16*F16+E17*F17)</f>
        <v>0</v>
      </c>
    </row>
    <row r="17" spans="1:8" ht="37.5" x14ac:dyDescent="0.25">
      <c r="A17" s="43"/>
      <c r="B17" s="47"/>
      <c r="C17" s="5" t="s">
        <v>17</v>
      </c>
      <c r="D17" s="29" t="s">
        <v>92</v>
      </c>
      <c r="E17" s="17">
        <v>0.2</v>
      </c>
      <c r="F17" s="27"/>
      <c r="G17" s="49"/>
      <c r="H17" s="38"/>
    </row>
    <row r="18" spans="1:8" ht="37.5" x14ac:dyDescent="0.25">
      <c r="A18" s="43"/>
      <c r="B18" s="46" t="s">
        <v>20</v>
      </c>
      <c r="C18" s="5" t="s">
        <v>21</v>
      </c>
      <c r="D18" s="29" t="s">
        <v>90</v>
      </c>
      <c r="E18" s="17">
        <v>0.2</v>
      </c>
      <c r="F18" s="27"/>
      <c r="G18" s="48">
        <v>3.2</v>
      </c>
      <c r="H18" s="45">
        <f>MIN(G18,E18*F18+E19*F19+E20*F20)</f>
        <v>0</v>
      </c>
    </row>
    <row r="19" spans="1:8" ht="37.5" x14ac:dyDescent="0.25">
      <c r="A19" s="43"/>
      <c r="B19" s="50"/>
      <c r="C19" s="5" t="s">
        <v>22</v>
      </c>
      <c r="D19" s="29" t="s">
        <v>91</v>
      </c>
      <c r="E19" s="17">
        <v>0.05</v>
      </c>
      <c r="F19" s="27"/>
      <c r="G19" s="51"/>
      <c r="H19" s="37"/>
    </row>
    <row r="20" spans="1:8" ht="37.5" x14ac:dyDescent="0.25">
      <c r="A20" s="43"/>
      <c r="B20" s="47"/>
      <c r="C20" s="5" t="s">
        <v>23</v>
      </c>
      <c r="D20" s="29" t="s">
        <v>68</v>
      </c>
      <c r="E20" s="17">
        <v>0.1</v>
      </c>
      <c r="F20" s="27"/>
      <c r="G20" s="49"/>
      <c r="H20" s="38"/>
    </row>
    <row r="21" spans="1:8" ht="37.5" x14ac:dyDescent="0.25">
      <c r="A21" s="43"/>
      <c r="B21" s="46" t="s">
        <v>24</v>
      </c>
      <c r="C21" s="5" t="s">
        <v>16</v>
      </c>
      <c r="D21" s="29" t="s">
        <v>101</v>
      </c>
      <c r="E21" s="17">
        <v>0.3</v>
      </c>
      <c r="F21" s="27"/>
      <c r="G21" s="48">
        <v>3</v>
      </c>
      <c r="H21" s="45">
        <f>MIN(G21,E21*F21+E22*F22)</f>
        <v>0</v>
      </c>
    </row>
    <row r="22" spans="1:8" ht="37.5" x14ac:dyDescent="0.25">
      <c r="A22" s="43"/>
      <c r="B22" s="47"/>
      <c r="C22" s="5" t="s">
        <v>17</v>
      </c>
      <c r="D22" s="29" t="s">
        <v>100</v>
      </c>
      <c r="E22" s="17">
        <v>0.15</v>
      </c>
      <c r="F22" s="27"/>
      <c r="G22" s="49"/>
      <c r="H22" s="38"/>
    </row>
    <row r="23" spans="1:8" ht="37.5" x14ac:dyDescent="0.25">
      <c r="A23" s="43"/>
      <c r="B23" s="13" t="s">
        <v>25</v>
      </c>
      <c r="C23" s="5"/>
      <c r="D23" s="29" t="s">
        <v>92</v>
      </c>
      <c r="E23" s="17">
        <v>0.2</v>
      </c>
      <c r="F23" s="27"/>
      <c r="G23" s="19">
        <v>4.8</v>
      </c>
      <c r="H23" s="8">
        <f>MIN(G23,E23*F23)</f>
        <v>0</v>
      </c>
    </row>
    <row r="24" spans="1:8" ht="37.5" x14ac:dyDescent="0.25">
      <c r="A24" s="43"/>
      <c r="B24" s="13" t="s">
        <v>26</v>
      </c>
      <c r="C24" s="5"/>
      <c r="D24" s="29" t="s">
        <v>99</v>
      </c>
      <c r="E24" s="17">
        <v>0.3</v>
      </c>
      <c r="F24" s="27"/>
      <c r="G24" s="19">
        <v>2.4</v>
      </c>
      <c r="H24" s="8">
        <f>MIN(G24,E24*F24)</f>
        <v>0</v>
      </c>
    </row>
    <row r="25" spans="1:8" ht="37.5" x14ac:dyDescent="0.25">
      <c r="A25" s="43"/>
      <c r="B25" s="46" t="s">
        <v>27</v>
      </c>
      <c r="C25" s="5" t="s">
        <v>28</v>
      </c>
      <c r="D25" s="29" t="s">
        <v>98</v>
      </c>
      <c r="E25" s="17">
        <v>1.6</v>
      </c>
      <c r="F25" s="27"/>
      <c r="G25" s="48">
        <v>14.4</v>
      </c>
      <c r="H25" s="45">
        <f>MIN(G25,E25*F25+E26*F26)</f>
        <v>0</v>
      </c>
    </row>
    <row r="26" spans="1:8" ht="37.5" x14ac:dyDescent="0.25">
      <c r="A26" s="43"/>
      <c r="B26" s="47"/>
      <c r="C26" s="5" t="s">
        <v>29</v>
      </c>
      <c r="D26" s="29" t="s">
        <v>97</v>
      </c>
      <c r="E26" s="17">
        <v>1.2</v>
      </c>
      <c r="F26" s="27"/>
      <c r="G26" s="49"/>
      <c r="H26" s="38"/>
    </row>
    <row r="27" spans="1:8" ht="37.5" x14ac:dyDescent="0.25">
      <c r="A27" s="43"/>
      <c r="B27" s="46" t="s">
        <v>30</v>
      </c>
      <c r="C27" s="11" t="s">
        <v>31</v>
      </c>
      <c r="D27" s="29" t="s">
        <v>96</v>
      </c>
      <c r="E27" s="17">
        <v>0.6</v>
      </c>
      <c r="F27" s="27"/>
      <c r="G27" s="48">
        <v>7.2</v>
      </c>
      <c r="H27" s="45">
        <f>MIN(G27,E27*F27+E28*F28+E29*F29+E30*F30)</f>
        <v>0</v>
      </c>
    </row>
    <row r="28" spans="1:8" ht="37.5" x14ac:dyDescent="0.25">
      <c r="A28" s="43"/>
      <c r="B28" s="50"/>
      <c r="C28" s="59" t="s">
        <v>103</v>
      </c>
      <c r="D28" s="29" t="s">
        <v>69</v>
      </c>
      <c r="E28" s="17">
        <v>0.1</v>
      </c>
      <c r="F28" s="27"/>
      <c r="G28" s="51"/>
      <c r="H28" s="37"/>
    </row>
    <row r="29" spans="1:8" ht="75" x14ac:dyDescent="0.25">
      <c r="A29" s="43"/>
      <c r="B29" s="50"/>
      <c r="C29" s="5" t="s">
        <v>32</v>
      </c>
      <c r="D29" s="29" t="s">
        <v>87</v>
      </c>
      <c r="E29" s="17">
        <v>0.3</v>
      </c>
      <c r="F29" s="27"/>
      <c r="G29" s="51"/>
      <c r="H29" s="37"/>
    </row>
    <row r="30" spans="1:8" ht="37.5" x14ac:dyDescent="0.25">
      <c r="A30" s="43"/>
      <c r="B30" s="47"/>
      <c r="C30" s="5" t="s">
        <v>33</v>
      </c>
      <c r="D30" s="29" t="s">
        <v>69</v>
      </c>
      <c r="E30" s="17">
        <v>0.1</v>
      </c>
      <c r="F30" s="27"/>
      <c r="G30" s="49"/>
      <c r="H30" s="38"/>
    </row>
    <row r="31" spans="1:8" ht="50" x14ac:dyDescent="0.25">
      <c r="A31" s="43"/>
      <c r="B31" s="13" t="s">
        <v>34</v>
      </c>
      <c r="C31" s="5" t="s">
        <v>35</v>
      </c>
      <c r="D31" s="29" t="s">
        <v>70</v>
      </c>
      <c r="E31" s="17">
        <v>0.1</v>
      </c>
      <c r="F31" s="27"/>
      <c r="G31" s="19">
        <v>6</v>
      </c>
      <c r="H31" s="8">
        <f>MIN(G31,E31*F31)</f>
        <v>0</v>
      </c>
    </row>
    <row r="32" spans="1:8" ht="37.5" x14ac:dyDescent="0.25">
      <c r="A32" s="43"/>
      <c r="B32" s="46" t="s">
        <v>36</v>
      </c>
      <c r="C32" s="10" t="s">
        <v>37</v>
      </c>
      <c r="D32" s="29" t="s">
        <v>88</v>
      </c>
      <c r="E32" s="17">
        <v>0.4</v>
      </c>
      <c r="F32" s="27"/>
      <c r="G32" s="48">
        <v>2</v>
      </c>
      <c r="H32" s="45">
        <f>MIN(G32,E32*F32+E33*F33+E34*F34)</f>
        <v>0</v>
      </c>
    </row>
    <row r="33" spans="1:12" ht="37.5" x14ac:dyDescent="0.25">
      <c r="A33" s="43"/>
      <c r="B33" s="50"/>
      <c r="C33" s="5" t="s">
        <v>38</v>
      </c>
      <c r="D33" s="29" t="s">
        <v>89</v>
      </c>
      <c r="E33" s="17">
        <v>0.2</v>
      </c>
      <c r="F33" s="27"/>
      <c r="G33" s="51"/>
      <c r="H33" s="37"/>
    </row>
    <row r="34" spans="1:12" ht="37.5" x14ac:dyDescent="0.25">
      <c r="A34" s="43"/>
      <c r="B34" s="47"/>
      <c r="C34" s="5" t="s">
        <v>21</v>
      </c>
      <c r="D34" s="29" t="s">
        <v>71</v>
      </c>
      <c r="E34" s="17">
        <v>0.05</v>
      </c>
      <c r="F34" s="27"/>
      <c r="G34" s="49"/>
      <c r="H34" s="38"/>
    </row>
    <row r="35" spans="1:12" ht="37.5" x14ac:dyDescent="0.25">
      <c r="A35" s="43"/>
      <c r="B35" s="30" t="s">
        <v>39</v>
      </c>
      <c r="C35" s="5"/>
      <c r="D35" s="29" t="s">
        <v>72</v>
      </c>
      <c r="E35" s="17">
        <v>2.5000000000000001E-2</v>
      </c>
      <c r="F35" s="27"/>
      <c r="G35" s="19">
        <v>1.2</v>
      </c>
      <c r="H35" s="8">
        <f>MIN(G35,E35*F35)</f>
        <v>0</v>
      </c>
    </row>
    <row r="36" spans="1:12" ht="25" x14ac:dyDescent="0.25">
      <c r="A36" s="43"/>
      <c r="B36" s="46" t="s">
        <v>40</v>
      </c>
      <c r="C36" s="31" t="s">
        <v>73</v>
      </c>
      <c r="D36" s="29" t="s">
        <v>102</v>
      </c>
      <c r="E36" s="17">
        <v>1.2</v>
      </c>
      <c r="F36" s="27"/>
      <c r="G36" s="48">
        <v>7.2</v>
      </c>
      <c r="H36" s="45">
        <f>MIN(G36,E36*F36+E37*F37+E38*F38)</f>
        <v>0</v>
      </c>
    </row>
    <row r="37" spans="1:12" ht="25" x14ac:dyDescent="0.25">
      <c r="A37" s="43"/>
      <c r="B37" s="50"/>
      <c r="C37" s="31" t="s">
        <v>74</v>
      </c>
      <c r="D37" s="29" t="s">
        <v>78</v>
      </c>
      <c r="E37" s="17">
        <v>0.6</v>
      </c>
      <c r="F37" s="27"/>
      <c r="G37" s="51"/>
      <c r="H37" s="37"/>
    </row>
    <row r="38" spans="1:12" ht="25" x14ac:dyDescent="0.25">
      <c r="A38" s="43"/>
      <c r="B38" s="47"/>
      <c r="C38" s="31" t="s">
        <v>75</v>
      </c>
      <c r="D38" s="29" t="s">
        <v>79</v>
      </c>
      <c r="E38" s="17">
        <v>0.3</v>
      </c>
      <c r="F38" s="27"/>
      <c r="G38" s="49"/>
      <c r="H38" s="38"/>
    </row>
    <row r="39" spans="1:12" ht="50" x14ac:dyDescent="0.25">
      <c r="A39" s="43"/>
      <c r="B39" s="13" t="s">
        <v>41</v>
      </c>
      <c r="C39" s="5"/>
      <c r="D39" s="29" t="s">
        <v>80</v>
      </c>
      <c r="E39" s="17">
        <v>0.05</v>
      </c>
      <c r="F39" s="27"/>
      <c r="G39" s="19">
        <v>1</v>
      </c>
      <c r="H39" s="8">
        <f>MIN(G39,E39*F39)</f>
        <v>0</v>
      </c>
    </row>
    <row r="40" spans="1:12" ht="50" x14ac:dyDescent="0.25">
      <c r="A40" s="43"/>
      <c r="B40" s="46" t="s">
        <v>42</v>
      </c>
      <c r="C40" s="5" t="s">
        <v>43</v>
      </c>
      <c r="D40" s="29" t="s">
        <v>81</v>
      </c>
      <c r="E40" s="17">
        <v>0.16</v>
      </c>
      <c r="F40" s="27"/>
      <c r="G40" s="48">
        <v>6.4</v>
      </c>
      <c r="H40" s="45">
        <f>MIN(G40,E40*F40+E41*F41)</f>
        <v>0</v>
      </c>
      <c r="L40" s="28"/>
    </row>
    <row r="41" spans="1:12" ht="50" x14ac:dyDescent="0.25">
      <c r="A41" s="43"/>
      <c r="B41" s="47"/>
      <c r="C41" s="5" t="s">
        <v>44</v>
      </c>
      <c r="D41" s="29" t="s">
        <v>82</v>
      </c>
      <c r="E41" s="17">
        <v>0.8</v>
      </c>
      <c r="F41" s="27"/>
      <c r="G41" s="49"/>
      <c r="H41" s="38"/>
    </row>
    <row r="42" spans="1:12" ht="37.5" x14ac:dyDescent="0.25">
      <c r="A42" s="43"/>
      <c r="B42" s="13" t="s">
        <v>45</v>
      </c>
      <c r="C42" s="5"/>
      <c r="D42" s="29" t="s">
        <v>83</v>
      </c>
      <c r="E42" s="17">
        <v>0.16</v>
      </c>
      <c r="F42" s="27"/>
      <c r="G42" s="19">
        <v>6.4</v>
      </c>
      <c r="H42" s="8">
        <f>MIN(G42,E42*F42)</f>
        <v>0</v>
      </c>
    </row>
    <row r="43" spans="1:12" ht="50" x14ac:dyDescent="0.25">
      <c r="A43" s="43"/>
      <c r="B43" s="46" t="s">
        <v>46</v>
      </c>
      <c r="C43" s="11" t="s">
        <v>47</v>
      </c>
      <c r="D43" s="29" t="s">
        <v>84</v>
      </c>
      <c r="E43" s="17">
        <v>0.3</v>
      </c>
      <c r="F43" s="27"/>
      <c r="G43" s="48">
        <v>2.4</v>
      </c>
      <c r="H43" s="45">
        <f>MIN(G43,E43*F43+E44*F44+E45*F45+E46*F46)</f>
        <v>0</v>
      </c>
    </row>
    <row r="44" spans="1:12" ht="62.5" x14ac:dyDescent="0.25">
      <c r="A44" s="43"/>
      <c r="B44" s="50"/>
      <c r="C44" s="5" t="s">
        <v>48</v>
      </c>
      <c r="D44" s="29" t="s">
        <v>77</v>
      </c>
      <c r="E44" s="17">
        <v>0.15</v>
      </c>
      <c r="F44" s="27"/>
      <c r="G44" s="51"/>
      <c r="H44" s="37"/>
    </row>
    <row r="45" spans="1:12" ht="50" x14ac:dyDescent="0.25">
      <c r="A45" s="43"/>
      <c r="B45" s="50"/>
      <c r="C45" s="5" t="s">
        <v>49</v>
      </c>
      <c r="D45" s="29" t="s">
        <v>86</v>
      </c>
      <c r="E45" s="17">
        <v>0.4</v>
      </c>
      <c r="F45" s="27"/>
      <c r="G45" s="51"/>
      <c r="H45" s="37"/>
    </row>
    <row r="46" spans="1:12" ht="50" x14ac:dyDescent="0.25">
      <c r="A46" s="44"/>
      <c r="B46" s="47"/>
      <c r="C46" s="5" t="s">
        <v>50</v>
      </c>
      <c r="D46" s="29" t="s">
        <v>85</v>
      </c>
      <c r="E46" s="17">
        <v>0.2</v>
      </c>
      <c r="F46" s="27"/>
      <c r="G46" s="49"/>
      <c r="H46" s="38"/>
    </row>
    <row r="47" spans="1:12" ht="12.5" x14ac:dyDescent="0.25">
      <c r="A47" s="1"/>
      <c r="B47" s="1"/>
      <c r="C47" s="1"/>
      <c r="D47" s="1"/>
      <c r="E47" s="15"/>
      <c r="F47" s="15"/>
      <c r="G47" s="1"/>
      <c r="H47" s="1">
        <f>SUM(H2:H46)</f>
        <v>0</v>
      </c>
    </row>
    <row r="48" spans="1:12" ht="12.5" x14ac:dyDescent="0.25">
      <c r="A48" s="1"/>
      <c r="B48" s="1"/>
      <c r="C48" s="1"/>
      <c r="D48" s="1"/>
      <c r="E48" s="15"/>
      <c r="F48" s="15"/>
      <c r="G48" s="1"/>
      <c r="H48" s="1"/>
    </row>
    <row r="49" spans="1:10" ht="79.75" customHeight="1" x14ac:dyDescent="0.25">
      <c r="A49" s="1"/>
      <c r="B49" s="52" t="s">
        <v>76</v>
      </c>
      <c r="C49" s="52"/>
      <c r="D49" s="52"/>
      <c r="E49" s="52"/>
      <c r="F49" s="52"/>
      <c r="G49" s="52"/>
      <c r="H49" s="52"/>
      <c r="I49" s="52"/>
      <c r="J49" s="52"/>
    </row>
    <row r="50" spans="1:10" ht="12.5" x14ac:dyDescent="0.25">
      <c r="A50" s="1"/>
      <c r="B50" s="1"/>
      <c r="C50" s="1"/>
      <c r="D50" s="1"/>
      <c r="E50" s="15"/>
      <c r="F50" s="15"/>
      <c r="G50" s="1"/>
      <c r="H50" s="1"/>
    </row>
    <row r="51" spans="1:10" ht="13" x14ac:dyDescent="0.3">
      <c r="A51" s="1"/>
      <c r="B51" s="9"/>
      <c r="C51" s="1"/>
      <c r="D51" s="1"/>
      <c r="E51" s="15"/>
      <c r="F51" s="15"/>
      <c r="G51" s="1"/>
      <c r="H51" s="1"/>
    </row>
  </sheetData>
  <sheetProtection deleteColumns="0" deleteRows="0"/>
  <mergeCells count="40">
    <mergeCell ref="B49:J49"/>
    <mergeCell ref="B5:B9"/>
    <mergeCell ref="B25:B26"/>
    <mergeCell ref="B27:B30"/>
    <mergeCell ref="G27:G30"/>
    <mergeCell ref="H27:H30"/>
    <mergeCell ref="G18:G20"/>
    <mergeCell ref="H18:H20"/>
    <mergeCell ref="B21:B22"/>
    <mergeCell ref="G21:G22"/>
    <mergeCell ref="G25:G26"/>
    <mergeCell ref="H25:H26"/>
    <mergeCell ref="H5:H9"/>
    <mergeCell ref="F5:F9"/>
    <mergeCell ref="G40:G41"/>
    <mergeCell ref="H40:H41"/>
    <mergeCell ref="B43:B46"/>
    <mergeCell ref="G43:G46"/>
    <mergeCell ref="B32:B34"/>
    <mergeCell ref="G32:G34"/>
    <mergeCell ref="H32:H34"/>
    <mergeCell ref="B36:B38"/>
    <mergeCell ref="G36:G38"/>
    <mergeCell ref="H36:H38"/>
    <mergeCell ref="A5:A9"/>
    <mergeCell ref="G5:G9"/>
    <mergeCell ref="A10:A46"/>
    <mergeCell ref="H12:H13"/>
    <mergeCell ref="H16:H17"/>
    <mergeCell ref="H21:H22"/>
    <mergeCell ref="H43:H46"/>
    <mergeCell ref="B12:B13"/>
    <mergeCell ref="B14:B15"/>
    <mergeCell ref="G14:G15"/>
    <mergeCell ref="H14:H15"/>
    <mergeCell ref="G12:G13"/>
    <mergeCell ref="G16:G17"/>
    <mergeCell ref="B16:B17"/>
    <mergeCell ref="B18:B20"/>
    <mergeCell ref="B40:B41"/>
  </mergeCells>
  <dataValidations disablePrompts="1" count="1">
    <dataValidation type="list" allowBlank="1" showInputMessage="1" showErrorMessage="1" error="Apenas selecione uma opção válida." promptTitle="Selecione uma das opções" prompt="Escolha entre o valores possíveis." sqref="F5:F9">
      <formula1>"3,5,8,12,20"</formula1>
    </dataValidation>
  </dataValidations>
  <pageMargins left="0.511811024" right="0.511811024" top="0.78740157499999996" bottom="0.78740157499999996" header="0.31496062000000002" footer="0.31496062000000002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BaremaAfastamento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Wanderson Souza</dc:creator>
  <cp:lastModifiedBy>Oiti Jose de Paula</cp:lastModifiedBy>
  <dcterms:created xsi:type="dcterms:W3CDTF">2022-11-01T14:22:50Z</dcterms:created>
  <dcterms:modified xsi:type="dcterms:W3CDTF">2022-11-04T13:40:49Z</dcterms:modified>
</cp:coreProperties>
</file>