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chelle.adriane.IFMG\Documents\Michelle\DGE\RAD\"/>
    </mc:Choice>
  </mc:AlternateContent>
  <bookViews>
    <workbookView xWindow="0" yWindow="0" windowWidth="20490" windowHeight="7155" firstSheet="4"/>
  </bookViews>
  <sheets>
    <sheet name="Gráficos" sheetId="1" r:id="rId1"/>
    <sheet name="Bruno Nonato" sheetId="2" r:id="rId2"/>
    <sheet name="Carlos Alberto" sheetId="3" r:id="rId3"/>
    <sheet name="Carlos Alexandre" sheetId="4" r:id="rId4"/>
    <sheet name="Cristiane Targa" sheetId="5" r:id="rId5"/>
    <sheet name="Daniel Conrado" sheetId="6" r:id="rId6"/>
    <sheet name="Gabriel Novy" sheetId="7" r:id="rId7"/>
    <sheet name="Kênia Carolina" sheetId="8" r:id="rId8"/>
    <sheet name="Renato Miranda" sheetId="9" r:id="rId9"/>
  </sheets>
  <calcPr calcId="152511"/>
</workbook>
</file>

<file path=xl/calcChain.xml><?xml version="1.0" encoding="utf-8"?>
<calcChain xmlns="http://schemas.openxmlformats.org/spreadsheetml/2006/main">
  <c r="E90" i="9" l="1"/>
  <c r="D90" i="9"/>
  <c r="E88" i="9"/>
  <c r="E87" i="9"/>
  <c r="E86" i="9"/>
  <c r="E85" i="9"/>
  <c r="E84" i="9"/>
  <c r="E83" i="9"/>
  <c r="E82" i="9"/>
  <c r="E81" i="9"/>
  <c r="E80" i="9"/>
  <c r="E79" i="9"/>
  <c r="E78" i="9"/>
  <c r="E77" i="9"/>
  <c r="E76" i="9"/>
  <c r="E74" i="9"/>
  <c r="E73" i="9"/>
  <c r="E72" i="9"/>
  <c r="E71" i="9"/>
  <c r="E70" i="9"/>
  <c r="E69" i="9"/>
  <c r="E68" i="9"/>
  <c r="E67" i="9"/>
  <c r="E66" i="9"/>
  <c r="E65" i="9"/>
  <c r="E64" i="9"/>
  <c r="E63" i="9"/>
  <c r="E61" i="9"/>
  <c r="E60" i="9"/>
  <c r="E59" i="9"/>
  <c r="E58" i="9"/>
  <c r="E57" i="9"/>
  <c r="E56" i="9"/>
  <c r="E55" i="9"/>
  <c r="E54" i="9"/>
  <c r="E53" i="9"/>
  <c r="E52" i="9"/>
  <c r="E51" i="9"/>
  <c r="E50" i="9"/>
  <c r="E49" i="9"/>
  <c r="E48" i="9"/>
  <c r="E47" i="9"/>
  <c r="E46" i="9"/>
  <c r="E45" i="9"/>
  <c r="E43" i="9"/>
  <c r="E42" i="9"/>
  <c r="E41" i="9"/>
  <c r="E40" i="9"/>
  <c r="E39" i="9"/>
  <c r="E38" i="9"/>
  <c r="E37" i="9"/>
  <c r="E36" i="9"/>
  <c r="E35" i="9"/>
  <c r="E34" i="9"/>
  <c r="E33" i="9"/>
  <c r="E32" i="9"/>
  <c r="E31" i="9"/>
  <c r="E30" i="9"/>
  <c r="E29" i="9"/>
  <c r="E28" i="9"/>
  <c r="E27" i="9"/>
  <c r="E26" i="9"/>
  <c r="E25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F90" i="8"/>
  <c r="D90" i="8"/>
  <c r="G88" i="8"/>
  <c r="B7" i="1" s="1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90" i="8" s="1"/>
  <c r="G74" i="8"/>
  <c r="J11" i="8" s="1"/>
  <c r="E74" i="8"/>
  <c r="E73" i="8"/>
  <c r="E72" i="8"/>
  <c r="E71" i="8"/>
  <c r="E70" i="8"/>
  <c r="E69" i="8"/>
  <c r="E68" i="8"/>
  <c r="E67" i="8"/>
  <c r="E66" i="8"/>
  <c r="E65" i="8"/>
  <c r="E64" i="8"/>
  <c r="E63" i="8"/>
  <c r="G61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G43" i="8"/>
  <c r="J9" i="8" s="1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G23" i="8"/>
  <c r="E23" i="8"/>
  <c r="E22" i="8"/>
  <c r="E21" i="8"/>
  <c r="E20" i="8"/>
  <c r="E19" i="8"/>
  <c r="E18" i="8"/>
  <c r="E17" i="8"/>
  <c r="E16" i="8"/>
  <c r="E15" i="8"/>
  <c r="E14" i="8"/>
  <c r="E13" i="8"/>
  <c r="J12" i="8"/>
  <c r="E12" i="8"/>
  <c r="E11" i="8"/>
  <c r="J10" i="8"/>
  <c r="E10" i="8"/>
  <c r="E9" i="8"/>
  <c r="J8" i="8"/>
  <c r="E8" i="8"/>
  <c r="E7" i="8"/>
  <c r="F90" i="7"/>
  <c r="D90" i="7"/>
  <c r="G88" i="7"/>
  <c r="E88" i="7"/>
  <c r="E87" i="7"/>
  <c r="E86" i="7"/>
  <c r="E85" i="7"/>
  <c r="E84" i="7"/>
  <c r="E83" i="7"/>
  <c r="E82" i="7"/>
  <c r="E81" i="7"/>
  <c r="E80" i="7"/>
  <c r="E79" i="7"/>
  <c r="E90" i="7" s="1"/>
  <c r="E78" i="7"/>
  <c r="E77" i="7"/>
  <c r="E76" i="7"/>
  <c r="G74" i="7"/>
  <c r="K9" i="7" s="1"/>
  <c r="E74" i="7"/>
  <c r="E73" i="7"/>
  <c r="E72" i="7"/>
  <c r="E71" i="7"/>
  <c r="E70" i="7"/>
  <c r="E69" i="7"/>
  <c r="E68" i="7"/>
  <c r="E67" i="7"/>
  <c r="E66" i="7"/>
  <c r="E65" i="7"/>
  <c r="E64" i="7"/>
  <c r="E63" i="7"/>
  <c r="G61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G43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G23" i="7"/>
  <c r="K6" i="7" s="1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K10" i="7"/>
  <c r="E10" i="7"/>
  <c r="E9" i="7"/>
  <c r="K8" i="7"/>
  <c r="E8" i="7"/>
  <c r="K7" i="7"/>
  <c r="E7" i="7"/>
  <c r="F90" i="6"/>
  <c r="D90" i="6"/>
  <c r="G88" i="6"/>
  <c r="E88" i="6"/>
  <c r="E87" i="6"/>
  <c r="E86" i="6"/>
  <c r="E85" i="6"/>
  <c r="E84" i="6"/>
  <c r="E83" i="6"/>
  <c r="E82" i="6"/>
  <c r="E81" i="6"/>
  <c r="E80" i="6"/>
  <c r="E79" i="6"/>
  <c r="E78" i="6"/>
  <c r="E90" i="6" s="1"/>
  <c r="E77" i="6"/>
  <c r="E76" i="6"/>
  <c r="G74" i="6"/>
  <c r="E74" i="6"/>
  <c r="E73" i="6"/>
  <c r="E72" i="6"/>
  <c r="E71" i="6"/>
  <c r="E70" i="6"/>
  <c r="E69" i="6"/>
  <c r="E68" i="6"/>
  <c r="E67" i="6"/>
  <c r="E66" i="6"/>
  <c r="E65" i="6"/>
  <c r="E64" i="6"/>
  <c r="E63" i="6"/>
  <c r="G61" i="6"/>
  <c r="J7" i="6" s="1"/>
  <c r="E61" i="6"/>
  <c r="E60" i="6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G43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G23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J9" i="6"/>
  <c r="E9" i="6"/>
  <c r="J8" i="6"/>
  <c r="E8" i="6"/>
  <c r="E7" i="6"/>
  <c r="J6" i="6"/>
  <c r="J5" i="6"/>
  <c r="F90" i="5"/>
  <c r="D90" i="5"/>
  <c r="G88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90" i="5" s="1"/>
  <c r="G74" i="5"/>
  <c r="E74" i="5"/>
  <c r="E73" i="5"/>
  <c r="E72" i="5"/>
  <c r="E71" i="5"/>
  <c r="E70" i="5"/>
  <c r="E69" i="5"/>
  <c r="E68" i="5"/>
  <c r="E67" i="5"/>
  <c r="E66" i="5"/>
  <c r="E65" i="5"/>
  <c r="E64" i="5"/>
  <c r="E63" i="5"/>
  <c r="G61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G43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G23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F90" i="4"/>
  <c r="D90" i="4"/>
  <c r="G88" i="4"/>
  <c r="E88" i="4"/>
  <c r="E87" i="4"/>
  <c r="E86" i="4"/>
  <c r="E85" i="4"/>
  <c r="E84" i="4"/>
  <c r="E83" i="4"/>
  <c r="E82" i="4"/>
  <c r="E81" i="4"/>
  <c r="E80" i="4"/>
  <c r="E79" i="4"/>
  <c r="E90" i="4" s="1"/>
  <c r="E78" i="4"/>
  <c r="E77" i="4"/>
  <c r="E76" i="4"/>
  <c r="G74" i="4"/>
  <c r="L19" i="4" s="1"/>
  <c r="E74" i="4"/>
  <c r="E73" i="4"/>
  <c r="E72" i="4"/>
  <c r="E71" i="4"/>
  <c r="E70" i="4"/>
  <c r="E69" i="4"/>
  <c r="E68" i="4"/>
  <c r="E67" i="4"/>
  <c r="E66" i="4"/>
  <c r="E65" i="4"/>
  <c r="E64" i="4"/>
  <c r="E63" i="4"/>
  <c r="G61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G43" i="4"/>
  <c r="L17" i="4" s="1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G23" i="4"/>
  <c r="E23" i="4"/>
  <c r="E22" i="4"/>
  <c r="E21" i="4"/>
  <c r="L20" i="4"/>
  <c r="E20" i="4"/>
  <c r="E19" i="4"/>
  <c r="L18" i="4"/>
  <c r="E18" i="4"/>
  <c r="E17" i="4"/>
  <c r="L16" i="4"/>
  <c r="E16" i="4"/>
  <c r="E15" i="4"/>
  <c r="E14" i="4"/>
  <c r="E13" i="4"/>
  <c r="E12" i="4"/>
  <c r="E11" i="4"/>
  <c r="E10" i="4"/>
  <c r="E9" i="4"/>
  <c r="E8" i="4"/>
  <c r="E7" i="4"/>
  <c r="D90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90" i="3" s="1"/>
  <c r="E74" i="3"/>
  <c r="E73" i="3"/>
  <c r="E72" i="3"/>
  <c r="E71" i="3"/>
  <c r="E70" i="3"/>
  <c r="E69" i="3"/>
  <c r="E68" i="3"/>
  <c r="E67" i="3"/>
  <c r="E66" i="3"/>
  <c r="E65" i="3"/>
  <c r="E64" i="3"/>
  <c r="E63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F90" i="2"/>
  <c r="D90" i="2"/>
  <c r="G88" i="2"/>
  <c r="E88" i="2"/>
  <c r="E87" i="2"/>
  <c r="E86" i="2"/>
  <c r="E85" i="2"/>
  <c r="E84" i="2"/>
  <c r="E83" i="2"/>
  <c r="E82" i="2"/>
  <c r="E81" i="2"/>
  <c r="E80" i="2"/>
  <c r="E79" i="2"/>
  <c r="E78" i="2"/>
  <c r="E90" i="2" s="1"/>
  <c r="E77" i="2"/>
  <c r="E76" i="2"/>
  <c r="G74" i="2"/>
  <c r="E74" i="2"/>
  <c r="E73" i="2"/>
  <c r="E72" i="2"/>
  <c r="E71" i="2"/>
  <c r="E70" i="2"/>
  <c r="E69" i="2"/>
  <c r="E68" i="2"/>
  <c r="E67" i="2"/>
  <c r="E66" i="2"/>
  <c r="E65" i="2"/>
  <c r="E64" i="2"/>
  <c r="E63" i="2"/>
  <c r="G61" i="2"/>
  <c r="M18" i="2" s="1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G43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G23" i="2"/>
  <c r="E23" i="2"/>
  <c r="E22" i="2"/>
  <c r="E21" i="2"/>
  <c r="M20" i="2"/>
  <c r="E20" i="2"/>
  <c r="M19" i="2"/>
  <c r="E19" i="2"/>
  <c r="E18" i="2"/>
  <c r="M17" i="2"/>
  <c r="E17" i="2"/>
  <c r="M16" i="2"/>
  <c r="E16" i="2"/>
  <c r="E15" i="2"/>
  <c r="E14" i="2"/>
  <c r="E13" i="2"/>
  <c r="E12" i="2"/>
  <c r="E11" i="2"/>
  <c r="E10" i="2"/>
  <c r="E9" i="2"/>
  <c r="E7" i="2"/>
  <c r="G35" i="1"/>
  <c r="G34" i="1"/>
  <c r="G33" i="1"/>
  <c r="B6" i="1"/>
  <c r="E32" i="1" s="1"/>
  <c r="B4" i="1"/>
  <c r="C4" i="1" s="1"/>
  <c r="C7" i="1" l="1"/>
  <c r="F32" i="1"/>
  <c r="C32" i="1"/>
  <c r="B3" i="1"/>
  <c r="B5" i="1"/>
  <c r="C6" i="1"/>
  <c r="C3" i="1" l="1"/>
  <c r="B32" i="1"/>
  <c r="C5" i="1"/>
  <c r="D32" i="1"/>
  <c r="G32" i="1" l="1"/>
</calcChain>
</file>

<file path=xl/sharedStrings.xml><?xml version="1.0" encoding="utf-8"?>
<sst xmlns="http://schemas.openxmlformats.org/spreadsheetml/2006/main" count="1753" uniqueCount="294">
  <si>
    <t>PLANILHA DE PLANEJAMENTO</t>
  </si>
  <si>
    <t>ANO/SEMESTRE: 2018-2</t>
  </si>
  <si>
    <t>OBS.: Esta planilha corresponde ao que está sendo planejado para o 1º semestre de 2018</t>
  </si>
  <si>
    <t>Nº do Item</t>
  </si>
  <si>
    <t>Descrição do Item</t>
  </si>
  <si>
    <t>PONTUAÇÕES</t>
  </si>
  <si>
    <t>1</t>
  </si>
  <si>
    <t>ENSINO</t>
  </si>
  <si>
    <t>Fator de ponderação</t>
  </si>
  <si>
    <t>Quantidade de atividades</t>
  </si>
  <si>
    <t>CH realizada</t>
  </si>
  <si>
    <t>CH validada</t>
  </si>
  <si>
    <t>1.1</t>
  </si>
  <si>
    <t>Aulas (em horas de 60 minutos)</t>
  </si>
  <si>
    <t>1.2</t>
  </si>
  <si>
    <t>Coordenação de projetos de ensino – com fomento externo</t>
  </si>
  <si>
    <t>1.3</t>
  </si>
  <si>
    <t>Coordenação de projetos de ensino – com fomento interno</t>
  </si>
  <si>
    <t>1.4</t>
  </si>
  <si>
    <t>Coordenação de projetos de ensino – sem fomento</t>
  </si>
  <si>
    <t>1.5</t>
  </si>
  <si>
    <t>Colaboração em projetos de ensino – com fomento externo</t>
  </si>
  <si>
    <t>1.6</t>
  </si>
  <si>
    <t>Colaboração em projetos de ensino – com fomento interno</t>
  </si>
  <si>
    <t>1.7</t>
  </si>
  <si>
    <t>Colaboração em projetos de ensino – sem fomento</t>
  </si>
  <si>
    <t>1.8</t>
  </si>
  <si>
    <t>Orientação de trabalho de conclusão de curso ou projeto integrador (por orientação)</t>
  </si>
  <si>
    <t>1.9</t>
  </si>
  <si>
    <t>Co-orientação de trabalho de conclusão de curso ou projeto integrador (por orientação)</t>
  </si>
  <si>
    <t>1.10</t>
  </si>
  <si>
    <t>Elaboração de materiais didáticos para primeira oferta de cursos EaD (lançar ch equivalente à ch semanal da disciplina a ser ofertada)</t>
  </si>
  <si>
    <t>1.11</t>
  </si>
  <si>
    <t>Mediação pedagógica (aulas) em cursos EaD(lançar ch equivalente à ch semanal da disciplina a ser ofertada)</t>
  </si>
  <si>
    <t>1.12</t>
  </si>
  <si>
    <t>Estudos orientados para alunos em progressão parcial (por disciplina)</t>
  </si>
  <si>
    <t>1.13</t>
  </si>
  <si>
    <t>Coordenação de grupos de estudo</t>
  </si>
  <si>
    <t>1.14</t>
  </si>
  <si>
    <t>Participação em grupos de estudo</t>
  </si>
  <si>
    <t>1.15</t>
  </si>
  <si>
    <t>Orientação de estágio, tutoria ou monitoria (por orientação)</t>
  </si>
  <si>
    <t>1.16</t>
  </si>
  <si>
    <t>Participação em bancas de trabalho de conclusão de curso (por banca)</t>
  </si>
  <si>
    <t>1.17</t>
  </si>
  <si>
    <t>Participação em bancas de estágio ou projeto integrador (por banca)</t>
  </si>
  <si>
    <t>2</t>
  </si>
  <si>
    <t>PESQUISA</t>
  </si>
  <si>
    <t>2.1</t>
  </si>
  <si>
    <t>Coordenação de projetos de pesquisa – com fomento externo</t>
  </si>
  <si>
    <t>2.2</t>
  </si>
  <si>
    <t>Coordenação de projetos de pesquisa – com fomento interno</t>
  </si>
  <si>
    <t>2.3</t>
  </si>
  <si>
    <t>Coordenação de projetos de pesquisa – sem fomento</t>
  </si>
  <si>
    <t>2.4</t>
  </si>
  <si>
    <t>Colaboração em projetos de pesquisa – com fomento externo</t>
  </si>
  <si>
    <t>2.5</t>
  </si>
  <si>
    <t>Colaboração em projetos de pesquisa – com fomento interno</t>
  </si>
  <si>
    <t>2.6</t>
  </si>
  <si>
    <t>Colaboração em projetos de pesquisa – sem fomento</t>
  </si>
  <si>
    <t>2.7</t>
  </si>
  <si>
    <t>Organização de eventos científicos internacionais – coordenação de comissão organizadora</t>
  </si>
  <si>
    <t>2.8</t>
  </si>
  <si>
    <t>Organização de eventos científicos nacionais – coordenação de comissão organizadora</t>
  </si>
  <si>
    <t>2.9</t>
  </si>
  <si>
    <t>Organização de eventos científicos regionais – coordenação de comissão organizadora</t>
  </si>
  <si>
    <t>2.10</t>
  </si>
  <si>
    <t>Organização de eventos científicos internacionais – participação em comissão organizadora</t>
  </si>
  <si>
    <t>2.11</t>
  </si>
  <si>
    <t>Organização de eventos científicos nacionais – participação em comissão organizadora</t>
  </si>
  <si>
    <t>2.12</t>
  </si>
  <si>
    <t>Organização de eventos científicos regionais – participação em comissão organizadora</t>
  </si>
  <si>
    <t>2.13</t>
  </si>
  <si>
    <t>Coordenação de grupo de pesquisa</t>
  </si>
  <si>
    <t>2.14</t>
  </si>
  <si>
    <t>Participação em grupo de pesquisa</t>
  </si>
  <si>
    <t>2.15</t>
  </si>
  <si>
    <t>Participação como membro de conselho científico, em editoras de revistas científicas indexadas</t>
  </si>
  <si>
    <t>2.16</t>
  </si>
  <si>
    <t>Parecer ad-hoc de projetos e trabalhos científicos</t>
  </si>
  <si>
    <t>2.17</t>
  </si>
  <si>
    <t>Orientação de alunos em projetos de pesquisa</t>
  </si>
  <si>
    <t>2.18</t>
  </si>
  <si>
    <t>Co-orientação de alunos em projetos de pesquisa</t>
  </si>
  <si>
    <t>2.19</t>
  </si>
  <si>
    <t>Orientação de pré-incubadoras e incubadoras de empresas</t>
  </si>
  <si>
    <t>3</t>
  </si>
  <si>
    <t>EXTENSÃO</t>
  </si>
  <si>
    <t>3.1</t>
  </si>
  <si>
    <t>Coordenação de projetos de extensão com fomento externo</t>
  </si>
  <si>
    <t>OBS.: Esta planilha corresponde ao que está sendo planejado para o 2º semestre de 2018</t>
  </si>
  <si>
    <t>3.2</t>
  </si>
  <si>
    <t>Coordenação de projetos de extensãocom fomento interno</t>
  </si>
  <si>
    <t>3.3</t>
  </si>
  <si>
    <t>Coordenação de projetos de extensãosem fomento</t>
  </si>
  <si>
    <t>3.4</t>
  </si>
  <si>
    <t>Colaboração em projetos de extensão com fomento externo</t>
  </si>
  <si>
    <t>3.5</t>
  </si>
  <si>
    <t>Colaboração em projetos de extensão com fomento interno</t>
  </si>
  <si>
    <t>ok</t>
  </si>
  <si>
    <t>3.6</t>
  </si>
  <si>
    <t>Colaboração em projetos de extensão sem fomento</t>
  </si>
  <si>
    <t>3.7</t>
  </si>
  <si>
    <t>Organização de eventos extensionistas (5 ou mais dias; ou mais de 1000 pessoas no total) – coordenação de comissão organizadora</t>
  </si>
  <si>
    <t>3.8</t>
  </si>
  <si>
    <t>Organização de eventos extensionistas (3 ou 4 dias; ou mais de 600 pessoas no total) – coordenação de comissão organizadora</t>
  </si>
  <si>
    <t>3.9</t>
  </si>
  <si>
    <t>Organização de eventos extensionistas (1 ou 2 dias; ou mais de 200 pessoas no total) – coordenação de comissão organizadora</t>
  </si>
  <si>
    <t>OBI e FLL</t>
  </si>
  <si>
    <t>3.10</t>
  </si>
  <si>
    <t>Organização de eventos extensionistas (5 ou mais dias; ou mais de 1000 pessoas no total) – participação em comissão organizadora</t>
  </si>
  <si>
    <t>3.11</t>
  </si>
  <si>
    <t>Organização de eventos extensionistas (3 ou 4 dias; ou mais de 600 pessoas no total) – participação em comissão organizadora</t>
  </si>
  <si>
    <t>LinkIF</t>
  </si>
  <si>
    <t>3.12</t>
  </si>
  <si>
    <t>Organização de eventos extensionistas (1 ou 2 dias; ou mais de 200 pessoas no total) – participação em comissão organizadora</t>
  </si>
  <si>
    <t>Ensino</t>
  </si>
  <si>
    <t>3.13</t>
  </si>
  <si>
    <t>Orientação de empresas juniores</t>
  </si>
  <si>
    <t>3.14</t>
  </si>
  <si>
    <t>Organização e realização de visitas técnicas como forma de associar a formação e a prática profissional</t>
  </si>
  <si>
    <t>Pesquisa</t>
  </si>
  <si>
    <t>3.15</t>
  </si>
  <si>
    <t>Participação em visitas técnicas como forma de associar a formação e a prática profissional</t>
  </si>
  <si>
    <t>ALP eletrônica</t>
  </si>
  <si>
    <t>Extensão</t>
  </si>
  <si>
    <t>3.16</t>
  </si>
  <si>
    <t>Orientação de alunos em projetos de extensão</t>
  </si>
  <si>
    <t>3.17</t>
  </si>
  <si>
    <t>Co-orientação de alunos em projetos de extensão</t>
  </si>
  <si>
    <t>4</t>
  </si>
  <si>
    <t>Gestão</t>
  </si>
  <si>
    <t>GESTÃO E REPRESENTAÇÃO</t>
  </si>
  <si>
    <t>4.1</t>
  </si>
  <si>
    <t>Produtos</t>
  </si>
  <si>
    <t>Reitoria, pró-reitoria, direção geral de campus</t>
  </si>
  <si>
    <t>DUVIDA: 8</t>
  </si>
  <si>
    <t>Estágio: Leonardo, Emanuelle</t>
  </si>
  <si>
    <t>Monitoria: Rogério, Thiago, Daniel, Enzo, Mateus</t>
  </si>
  <si>
    <t>4.2</t>
  </si>
  <si>
    <t>Gestão de ensino/pesquisa/extensão/administração - nível I (direção de ensino…)</t>
  </si>
  <si>
    <t>Projeto Olimpiíada de Inovação</t>
  </si>
  <si>
    <t>4.3</t>
  </si>
  <si>
    <t>Gestão de ensino/pesquisa/extensão/administração - nível II (coordenação de ensino…)</t>
  </si>
  <si>
    <t>Projeto Mineração</t>
  </si>
  <si>
    <t>4.4</t>
  </si>
  <si>
    <t>Gestão de ensino/pesquisa/extensão/administração - nível III (coordenação de área, departamento, pólo de educação a distância ou equivalente…)</t>
  </si>
  <si>
    <t>Projeto de robótica e outro com Carlos??? Vítor</t>
  </si>
  <si>
    <t>4.5</t>
  </si>
  <si>
    <t>Gestão de ensino/pesquisa/extensão/administração - nível IV (coordenação de laboratórios e demais espaços de ensino-aprendizagem)</t>
  </si>
  <si>
    <t>Projeto de robótica e outro com Carlos??? Taís</t>
  </si>
  <si>
    <t>4.6</t>
  </si>
  <si>
    <t>Coordenação de curso</t>
  </si>
  <si>
    <t>4.7</t>
  </si>
  <si>
    <t>Presidência ou coordenação em comissões, conselhos, grupos de trabalho e demais órgãos colegiados (interno ou externo)</t>
  </si>
  <si>
    <t>4.8</t>
  </si>
  <si>
    <t>Participação como titular em comissões, conselhos, grupos de trabalho e demais órgãos colegiados (interno ou externo)</t>
  </si>
  <si>
    <t>4.9</t>
  </si>
  <si>
    <t>Participação como suplente em comissões, conselhos, grupos de trabalho e demais órgãos colegiados (interno ou externo)</t>
  </si>
  <si>
    <t>SisCom</t>
  </si>
  <si>
    <t>Grupos coordenados pelo Carlos</t>
  </si>
  <si>
    <t>4.10</t>
  </si>
  <si>
    <t>Fiscal de contrato</t>
  </si>
  <si>
    <t>3 IFF</t>
  </si>
  <si>
    <t>4.11</t>
  </si>
  <si>
    <t>Participação em banca de seleção de professor substituto ou visitante</t>
  </si>
  <si>
    <t>Pesquisa Mineração Tares + alunos Inovação</t>
  </si>
  <si>
    <t>4.12</t>
  </si>
  <si>
    <t>Demais atividades de representação institucional, providas por ato da própria instituição ou do governo federal</t>
  </si>
  <si>
    <t>Pesquisa robótica e acho qe tem outra com o Carlos??? Táis e Vitor</t>
  </si>
  <si>
    <t>5</t>
  </si>
  <si>
    <t>PRODUTOS DE ENSINO, PESQUISA E/OU EXTENSÃO</t>
  </si>
  <si>
    <t>5.1</t>
  </si>
  <si>
    <t>Produção de inventos e demais produtos de pesquisa com registro de patente</t>
  </si>
  <si>
    <t>Edital reitoria - Projeto de robótica vinculado ao programa Sabará</t>
  </si>
  <si>
    <t>Coordenação de projetos de extensão com fomento interno</t>
  </si>
  <si>
    <t>5.2</t>
  </si>
  <si>
    <t>Edital interno - Projeto programa Sabará</t>
  </si>
  <si>
    <t>Publicação de livro técnico ou científico</t>
  </si>
  <si>
    <t>Coordenação de projetos de extensão sem fomento</t>
  </si>
  <si>
    <t>5.3</t>
  </si>
  <si>
    <t>Editoração, organização, revisão e/ou tradução de livro</t>
  </si>
  <si>
    <t>5.4</t>
  </si>
  <si>
    <t>Publicação de capítulo de livro</t>
  </si>
  <si>
    <t>Programa Sabará coordenado pelo Carlos (edital reitoria)</t>
  </si>
  <si>
    <t>5.5</t>
  </si>
  <si>
    <t>Publicação de manual técnico e/ou didático e relatório técnico</t>
  </si>
  <si>
    <t>5.6</t>
  </si>
  <si>
    <t>Publicação em revistas Qualis A1 e A2 (de acordo com as áreas de atuação do docente)</t>
  </si>
  <si>
    <t>5.7</t>
  </si>
  <si>
    <t>Publicação em revistas Qualis B1 e B2 (de acordo com as áreas de atuação do docente)</t>
  </si>
  <si>
    <t>5.8</t>
  </si>
  <si>
    <t>Publicação em revistas Qualis B3, B4, B5 e C (de acordo com as áreas de atuação do docente)</t>
  </si>
  <si>
    <t>EATI</t>
  </si>
  <si>
    <t>5.9</t>
  </si>
  <si>
    <t>Publicação em revistas sem classificação</t>
  </si>
  <si>
    <t>5.10</t>
  </si>
  <si>
    <t>Publicação em eventos internacionais</t>
  </si>
  <si>
    <t>5.11</t>
  </si>
  <si>
    <t>Publicação em eventos nacionais</t>
  </si>
  <si>
    <t>Bolsista do projeto de robótica incluso no programa Sabará (interno + reitoria)</t>
  </si>
  <si>
    <t>5.12</t>
  </si>
  <si>
    <t>Publicação em eventos regionais</t>
  </si>
  <si>
    <t>5.13</t>
  </si>
  <si>
    <t>Participação em eventoscomo debatedor, palestrante, ofertante de minicursos ou oficinas</t>
  </si>
  <si>
    <t>-</t>
  </si>
  <si>
    <t>Bolsistas do programa Sabará</t>
  </si>
  <si>
    <t>TOTAL</t>
  </si>
  <si>
    <t>Conselho de área</t>
  </si>
  <si>
    <t>BSI</t>
  </si>
  <si>
    <t>colegiado e nde bsi</t>
  </si>
  <si>
    <t>PPC Inf, PPC Bsi, RAD</t>
  </si>
  <si>
    <t>colegiado de informática e comissão de horário</t>
  </si>
  <si>
    <t>LAGOS</t>
  </si>
  <si>
    <t>Não apresentou documentação</t>
  </si>
  <si>
    <t>SIC</t>
  </si>
  <si>
    <t>Participação em eventos como debatedor, palestrante, ofertante de minicursos ou oficinas</t>
  </si>
  <si>
    <t>TL (4), TG (4), IA (4), FI (2)</t>
  </si>
  <si>
    <t>Chatbot, Pensamento Lógico</t>
  </si>
  <si>
    <t>Bruna</t>
  </si>
  <si>
    <t>José Luiz, Mateus Maia</t>
  </si>
  <si>
    <t>Uma proposta de path-planning para robôs móveis usando inteligência baseada em enxames; Semana de Ciência e Tecnologia (CNPq)</t>
  </si>
  <si>
    <t>Avaliação do impacto da temperatura na dinâmica do Aedes nas capitais brasileiras; Análise da utilização de tecnologias de informação no ensino fundamental de Sabará; Proposta de desenvolvimento de um sistema baseado em machine learning para a gestão da neurociência cognitiva</t>
  </si>
  <si>
    <t>Análise de Sentimentos (Cris)</t>
  </si>
  <si>
    <t>Planeta Inovação</t>
  </si>
  <si>
    <t>TAE, Escola de Otimização</t>
  </si>
  <si>
    <t>Nayane</t>
  </si>
  <si>
    <t>TAE, Escola de Otimização, SISCOM, Vocação local do município Sabará</t>
  </si>
  <si>
    <t>ilgner/guilherme</t>
  </si>
  <si>
    <t>RISCI, ForScience</t>
  </si>
  <si>
    <t>CISTI, SBSI, Automatica, EncompIF</t>
  </si>
  <si>
    <t>Thais, Daniela, Bruna, Vitor</t>
  </si>
  <si>
    <t>Nayane/Ilgner</t>
  </si>
  <si>
    <t>Programa Sabará; CeT (PROEX)</t>
  </si>
  <si>
    <t>Sabarabot</t>
  </si>
  <si>
    <t>Rádio IFMG-Sabará</t>
  </si>
  <si>
    <t>Projeto Análise de sentimento</t>
  </si>
  <si>
    <t>ComuniIFMG</t>
  </si>
  <si>
    <t>Mineração/Cognição/App</t>
  </si>
  <si>
    <t>CeT</t>
  </si>
  <si>
    <t>Mostra Cientifica - CeT</t>
  </si>
  <si>
    <t>siscom/tae</t>
  </si>
  <si>
    <t xml:space="preserve">Programa Sabará </t>
  </si>
  <si>
    <t>Tares/Daniela/Pedro Afonso</t>
  </si>
  <si>
    <t>Coordenação de Pesquisa</t>
  </si>
  <si>
    <t>Coordenação de Laboratório de Projetos</t>
  </si>
  <si>
    <t>Conectividade</t>
  </si>
  <si>
    <t>Colegiado, Conselho Acadêmico, Comissão de revisão de PPC</t>
  </si>
  <si>
    <t>NDE</t>
  </si>
  <si>
    <t>Áreas</t>
  </si>
  <si>
    <t>Informática e Comunicação</t>
  </si>
  <si>
    <t>Soma</t>
  </si>
  <si>
    <t>Média</t>
  </si>
  <si>
    <t>TEMA</t>
  </si>
  <si>
    <t>ICVNS</t>
  </si>
  <si>
    <t>SBPO, CNMAC</t>
  </si>
  <si>
    <t>Minicursos CeT</t>
  </si>
  <si>
    <t>Colegiado BSI e Tecnico Informática/ppc bsi/atividades docente</t>
  </si>
  <si>
    <t>NDE BSI</t>
  </si>
  <si>
    <t>Gestão e Representação</t>
  </si>
  <si>
    <t>Total</t>
  </si>
  <si>
    <t>Controle e Processos</t>
  </si>
  <si>
    <t>Gestão e Negócios</t>
  </si>
  <si>
    <t>Formação Geral</t>
  </si>
  <si>
    <t>Professor</t>
  </si>
  <si>
    <t>Pontuação</t>
  </si>
  <si>
    <t>Bruno</t>
  </si>
  <si>
    <t>Carlos</t>
  </si>
  <si>
    <t>Cris</t>
  </si>
  <si>
    <t>Daniel</t>
  </si>
  <si>
    <t>Gabriel</t>
  </si>
  <si>
    <t>Kênia</t>
  </si>
  <si>
    <t>Planejado</t>
  </si>
  <si>
    <t>Executado</t>
  </si>
  <si>
    <t>laura, paula, raoni</t>
  </si>
  <si>
    <t>Amigabilidade Gênero</t>
  </si>
  <si>
    <t>Neurociência cognitiva</t>
  </si>
  <si>
    <t>TAE e SISCOM</t>
  </si>
  <si>
    <t>Pedro Afonso, Daniel Elias, Paulo Henrique, Raoni</t>
  </si>
  <si>
    <t>Daniela</t>
  </si>
  <si>
    <t>FalaIF</t>
  </si>
  <si>
    <t>VERIFICAR O COMPROVANTE COM A COMISSAO</t>
  </si>
  <si>
    <t>COMPROVANTE DO 3.4 POIS NAO COMPROVA FOMENTO</t>
  </si>
  <si>
    <t>Rede Minas</t>
  </si>
  <si>
    <t>Barbara, Guilherme e Mateus</t>
  </si>
  <si>
    <t>Sem comprovação</t>
  </si>
  <si>
    <t>NDE de BSI</t>
  </si>
  <si>
    <t>Como suplente no Téc. Info, como suplente no CA</t>
  </si>
  <si>
    <t>Arinter</t>
  </si>
  <si>
    <t>participação em 5 grupos</t>
  </si>
  <si>
    <t>avaliou 1 trabalho</t>
  </si>
  <si>
    <t>1 participação</t>
  </si>
  <si>
    <t>2 participações</t>
  </si>
  <si>
    <t>só apresentou 2 comprovantes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</si>
</sst>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0"/>
      <color rgb="FF000000"/>
      <name val="Arial"/>
    </font>
    <font>
      <b/>
      <sz val="14"/>
      <name val="Arial"/>
    </font>
    <font>
      <sz val="10"/>
      <name val="Arial"/>
    </font>
    <font>
      <b/>
      <sz val="12"/>
      <name val="Arial"/>
    </font>
    <font>
      <sz val="10"/>
      <name val="Arial"/>
    </font>
    <font>
      <b/>
      <sz val="10"/>
      <name val="Arial"/>
    </font>
    <font>
      <b/>
      <sz val="10"/>
      <name val="Arial"/>
    </font>
    <font>
      <sz val="10"/>
      <name val="Thread-00001928-Id-00000001"/>
    </font>
    <font>
      <sz val="10"/>
      <name val="Times New Roman"/>
    </font>
    <font>
      <sz val="11"/>
      <color rgb="FF000000"/>
      <name val="Inconsolata"/>
    </font>
    <font>
      <sz val="11"/>
      <color rgb="FFF4B400"/>
      <name val="Arial"/>
    </font>
  </fonts>
  <fills count="1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DDDDDD"/>
        <bgColor rgb="FFDDDDDD"/>
      </patternFill>
    </fill>
    <fill>
      <patternFill patternType="solid">
        <fgColor rgb="FFD9EAD3"/>
        <bgColor rgb="FFD9EAD3"/>
      </patternFill>
    </fill>
    <fill>
      <patternFill patternType="solid">
        <fgColor rgb="FFC9DAF8"/>
        <bgColor rgb="FFC9DAF8"/>
      </patternFill>
    </fill>
    <fill>
      <patternFill patternType="solid">
        <fgColor rgb="FFFCE5CD"/>
        <bgColor rgb="FFFCE5CD"/>
      </patternFill>
    </fill>
    <fill>
      <patternFill patternType="solid">
        <fgColor rgb="FFF4CCCC"/>
        <bgColor rgb="FFF4CCCC"/>
      </patternFill>
    </fill>
    <fill>
      <patternFill patternType="solid">
        <fgColor rgb="FFFF0000"/>
        <bgColor rgb="FFFF0000"/>
      </patternFill>
    </fill>
    <fill>
      <patternFill patternType="solid">
        <fgColor rgb="FFD9D2E9"/>
        <bgColor rgb="FFD9D2E9"/>
      </patternFill>
    </fill>
    <fill>
      <patternFill patternType="solid">
        <fgColor rgb="FFDA9694"/>
        <bgColor rgb="FFDA9694"/>
      </patternFill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1">
    <xf numFmtId="0" fontId="0" fillId="0" borderId="0" xfId="0" applyFont="1" applyAlignment="1"/>
    <xf numFmtId="0" fontId="2" fillId="0" borderId="0" xfId="0" applyFont="1" applyAlignment="1">
      <alignment vertical="center"/>
    </xf>
    <xf numFmtId="49" fontId="4" fillId="2" borderId="10" xfId="0" applyNumberFormat="1" applyFont="1" applyFill="1" applyBorder="1" applyAlignment="1">
      <alignment vertical="center"/>
    </xf>
    <xf numFmtId="49" fontId="5" fillId="2" borderId="10" xfId="0" applyNumberFormat="1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49" fontId="5" fillId="2" borderId="10" xfId="0" applyNumberFormat="1" applyFont="1" applyFill="1" applyBorder="1" applyAlignment="1">
      <alignment horizontal="right" vertical="center"/>
    </xf>
    <xf numFmtId="0" fontId="5" fillId="3" borderId="10" xfId="0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right" vertical="center"/>
    </xf>
    <xf numFmtId="0" fontId="4" fillId="4" borderId="10" xfId="0" applyFont="1" applyFill="1" applyBorder="1" applyAlignment="1">
      <alignment vertical="center"/>
    </xf>
    <xf numFmtId="0" fontId="4" fillId="4" borderId="10" xfId="0" applyFont="1" applyFill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right" vertical="center"/>
    </xf>
    <xf numFmtId="0" fontId="4" fillId="0" borderId="10" xfId="0" applyFont="1" applyBorder="1" applyAlignment="1">
      <alignment vertical="center"/>
    </xf>
    <xf numFmtId="0" fontId="4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49" fontId="4" fillId="5" borderId="10" xfId="0" applyNumberFormat="1" applyFont="1" applyFill="1" applyBorder="1" applyAlignment="1">
      <alignment horizontal="right" vertical="center"/>
    </xf>
    <xf numFmtId="0" fontId="4" fillId="5" borderId="10" xfId="0" applyFont="1" applyFill="1" applyBorder="1" applyAlignment="1">
      <alignment vertical="center"/>
    </xf>
    <xf numFmtId="0" fontId="4" fillId="5" borderId="10" xfId="0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right" vertical="center"/>
    </xf>
    <xf numFmtId="0" fontId="4" fillId="6" borderId="10" xfId="0" applyFont="1" applyFill="1" applyBorder="1" applyAlignment="1">
      <alignment vertical="center"/>
    </xf>
    <xf numFmtId="0" fontId="4" fillId="6" borderId="10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2" fontId="4" fillId="4" borderId="1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Alignment="1"/>
    <xf numFmtId="49" fontId="4" fillId="7" borderId="10" xfId="0" applyNumberFormat="1" applyFont="1" applyFill="1" applyBorder="1" applyAlignment="1">
      <alignment horizontal="right" vertical="center"/>
    </xf>
    <xf numFmtId="0" fontId="4" fillId="7" borderId="10" xfId="0" applyFont="1" applyFill="1" applyBorder="1" applyAlignment="1">
      <alignment vertical="center"/>
    </xf>
    <xf numFmtId="0" fontId="2" fillId="8" borderId="0" xfId="0" applyFont="1" applyFill="1" applyAlignment="1"/>
    <xf numFmtId="0" fontId="4" fillId="7" borderId="10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49" fontId="4" fillId="9" borderId="10" xfId="0" applyNumberFormat="1" applyFont="1" applyFill="1" applyBorder="1" applyAlignment="1">
      <alignment horizontal="right" vertical="center"/>
    </xf>
    <xf numFmtId="0" fontId="4" fillId="9" borderId="10" xfId="0" applyFont="1" applyFill="1" applyBorder="1" applyAlignment="1">
      <alignment vertical="center"/>
    </xf>
    <xf numFmtId="0" fontId="4" fillId="9" borderId="10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5" fillId="10" borderId="10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5" fillId="10" borderId="10" xfId="0" applyFont="1" applyFill="1" applyBorder="1" applyAlignment="1">
      <alignment horizontal="center" vertical="center"/>
    </xf>
    <xf numFmtId="0" fontId="5" fillId="10" borderId="10" xfId="0" applyFont="1" applyFill="1" applyBorder="1" applyAlignment="1">
      <alignment vertical="center"/>
    </xf>
    <xf numFmtId="49" fontId="2" fillId="0" borderId="0" xfId="0" applyNumberFormat="1" applyFont="1" applyAlignment="1">
      <alignment vertical="center"/>
    </xf>
    <xf numFmtId="0" fontId="4" fillId="9" borderId="10" xfId="0" applyFont="1" applyFill="1" applyBorder="1" applyAlignment="1">
      <alignment horizontal="center" vertical="center" wrapText="1"/>
    </xf>
    <xf numFmtId="2" fontId="5" fillId="10" borderId="10" xfId="0" applyNumberFormat="1" applyFont="1" applyFill="1" applyBorder="1" applyAlignment="1">
      <alignment vertical="center"/>
    </xf>
    <xf numFmtId="0" fontId="7" fillId="0" borderId="10" xfId="0" applyFont="1" applyBorder="1" applyAlignment="1">
      <alignment horizontal="center" vertical="center" wrapText="1"/>
    </xf>
    <xf numFmtId="0" fontId="2" fillId="0" borderId="0" xfId="0" applyFont="1" applyAlignment="1"/>
    <xf numFmtId="0" fontId="8" fillId="6" borderId="10" xfId="0" applyFont="1" applyFill="1" applyBorder="1" applyAlignment="1">
      <alignment horizontal="center" vertical="center" wrapText="1"/>
    </xf>
    <xf numFmtId="0" fontId="4" fillId="11" borderId="0" xfId="0" applyFont="1" applyFill="1" applyAlignment="1"/>
    <xf numFmtId="0" fontId="9" fillId="11" borderId="0" xfId="0" applyFont="1" applyFill="1" applyAlignment="1"/>
    <xf numFmtId="2" fontId="9" fillId="12" borderId="0" xfId="0" applyNumberFormat="1" applyFont="1" applyFill="1" applyAlignment="1">
      <alignment horizontal="right"/>
    </xf>
    <xf numFmtId="0" fontId="7" fillId="9" borderId="10" xfId="0" applyFont="1" applyFill="1" applyBorder="1" applyAlignment="1">
      <alignment horizontal="center" vertical="center" wrapText="1"/>
    </xf>
    <xf numFmtId="0" fontId="10" fillId="0" borderId="0" xfId="0" applyFont="1"/>
    <xf numFmtId="0" fontId="4" fillId="0" borderId="0" xfId="0" applyFont="1" applyAlignment="1"/>
    <xf numFmtId="2" fontId="4" fillId="0" borderId="0" xfId="0" applyNumberFormat="1" applyFont="1" applyAlignment="1">
      <alignment horizontal="right"/>
    </xf>
    <xf numFmtId="2" fontId="4" fillId="0" borderId="0" xfId="0" applyNumberFormat="1" applyFont="1" applyAlignment="1"/>
    <xf numFmtId="2" fontId="4" fillId="0" borderId="0" xfId="0" applyNumberFormat="1" applyFont="1" applyAlignment="1">
      <alignment horizontal="right"/>
    </xf>
    <xf numFmtId="0" fontId="5" fillId="0" borderId="10" xfId="0" applyFont="1" applyBorder="1" applyAlignment="1">
      <alignment vertical="center"/>
    </xf>
    <xf numFmtId="0" fontId="4" fillId="11" borderId="0" xfId="0" applyFont="1" applyFill="1" applyAlignment="1"/>
    <xf numFmtId="0" fontId="4" fillId="11" borderId="0" xfId="0" applyFont="1" applyFill="1" applyAlignment="1">
      <alignment horizontal="center"/>
    </xf>
    <xf numFmtId="0" fontId="0" fillId="0" borderId="0" xfId="0" applyFont="1" applyAlignment="1"/>
    <xf numFmtId="0" fontId="3" fillId="2" borderId="7" xfId="0" applyFont="1" applyFill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4" fillId="2" borderId="7" xfId="0" applyFont="1" applyFill="1" applyBorder="1" applyAlignment="1">
      <alignment vertical="center"/>
    </xf>
    <xf numFmtId="0" fontId="6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5" fillId="10" borderId="11" xfId="0" applyFont="1" applyFill="1" applyBorder="1" applyAlignment="1">
      <alignment horizontal="left" vertical="center"/>
    </xf>
    <xf numFmtId="0" fontId="2" fillId="0" borderId="12" xfId="0" applyFont="1" applyBorder="1"/>
    <xf numFmtId="49" fontId="5" fillId="10" borderId="1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1"/>
  <c:style val="2"/>
  <c:chart>
    <c:title>
      <c:tx>
        <c:rich>
          <a:bodyPr/>
          <a:lstStyle/>
          <a:p>
            <a:pPr lvl="0">
              <a:defRPr b="0"/>
            </a:pPr>
            <a:r>
              <a:t>Pontuação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Gráficos!$B$52</c:f>
              <c:strCache>
                <c:ptCount val="1"/>
                <c:pt idx="0">
                  <c:v>Pontuação</c:v>
                </c:pt>
              </c:strCache>
            </c:strRef>
          </c:tx>
          <c:dPt>
            <c:idx val="0"/>
            <c:bubble3D val="0"/>
            <c:spPr>
              <a:solidFill>
                <a:srgbClr val="3366CC"/>
              </a:solidFill>
            </c:spPr>
          </c:dPt>
          <c:dPt>
            <c:idx val="1"/>
            <c:bubble3D val="0"/>
            <c:spPr>
              <a:solidFill>
                <a:srgbClr val="DC3912"/>
              </a:solidFill>
            </c:spPr>
          </c:dPt>
          <c:dPt>
            <c:idx val="2"/>
            <c:bubble3D val="0"/>
            <c:spPr>
              <a:solidFill>
                <a:srgbClr val="FF9900"/>
              </a:solidFill>
            </c:spPr>
          </c:dPt>
          <c:dPt>
            <c:idx val="3"/>
            <c:bubble3D val="0"/>
            <c:spPr>
              <a:solidFill>
                <a:srgbClr val="109618"/>
              </a:solidFill>
            </c:spPr>
          </c:dPt>
          <c:dPt>
            <c:idx val="4"/>
            <c:bubble3D val="0"/>
            <c:spPr>
              <a:solidFill>
                <a:srgbClr val="990099"/>
              </a:solidFill>
            </c:spPr>
          </c:dPt>
          <c:dPt>
            <c:idx val="5"/>
            <c:bubble3D val="0"/>
            <c:spPr>
              <a:solidFill>
                <a:srgbClr val="0099C6"/>
              </a:solidFill>
            </c:spPr>
          </c:dPt>
          <c:cat>
            <c:strRef>
              <c:f>Gráficos!$A$53:$A$58</c:f>
              <c:strCache>
                <c:ptCount val="6"/>
                <c:pt idx="0">
                  <c:v>Bruno</c:v>
                </c:pt>
                <c:pt idx="1">
                  <c:v>Carlos</c:v>
                </c:pt>
                <c:pt idx="2">
                  <c:v>Cris</c:v>
                </c:pt>
                <c:pt idx="3">
                  <c:v>Daniel</c:v>
                </c:pt>
                <c:pt idx="4">
                  <c:v>Gabriel</c:v>
                </c:pt>
                <c:pt idx="5">
                  <c:v>Kênia</c:v>
                </c:pt>
              </c:strCache>
            </c:strRef>
          </c:cat>
          <c:val>
            <c:numRef>
              <c:f>Gráficos!$B$53:$B$58</c:f>
              <c:numCache>
                <c:formatCode>General</c:formatCode>
                <c:ptCount val="6"/>
                <c:pt idx="0" formatCode="0.00">
                  <c:v>156.83000000000001</c:v>
                </c:pt>
                <c:pt idx="1">
                  <c:v>352</c:v>
                </c:pt>
                <c:pt idx="2" formatCode="0.00">
                  <c:v>93.5</c:v>
                </c:pt>
                <c:pt idx="3" formatCode="0.00">
                  <c:v>98.5</c:v>
                </c:pt>
                <c:pt idx="4" formatCode="0.00">
                  <c:v>62.6</c:v>
                </c:pt>
                <c:pt idx="5" formatCode="0.00">
                  <c:v>115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3366CC"/>
            </a:solidFill>
          </c:spPr>
          <c:invertIfNegative val="1"/>
          <c:cat>
            <c:strRef>
              <c:f>'Kênia Carolina'!$I$8:$I$12</c:f>
              <c:strCache>
                <c:ptCount val="5"/>
                <c:pt idx="0">
                  <c:v>Ensino</c:v>
                </c:pt>
                <c:pt idx="1">
                  <c:v>Pesquisa</c:v>
                </c:pt>
                <c:pt idx="2">
                  <c:v>Extensão</c:v>
                </c:pt>
                <c:pt idx="3">
                  <c:v>Gestão</c:v>
                </c:pt>
                <c:pt idx="4">
                  <c:v>Produtos</c:v>
                </c:pt>
              </c:strCache>
            </c:strRef>
          </c:cat>
          <c:val>
            <c:numRef>
              <c:f>'Kênia Carolina'!$J$8:$J$12</c:f>
              <c:numCache>
                <c:formatCode>General</c:formatCode>
                <c:ptCount val="5"/>
                <c:pt idx="0">
                  <c:v>42</c:v>
                </c:pt>
                <c:pt idx="1">
                  <c:v>26</c:v>
                </c:pt>
                <c:pt idx="2">
                  <c:v>16</c:v>
                </c:pt>
                <c:pt idx="3">
                  <c:v>31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008800"/>
        <c:axId val="191008408"/>
      </c:barChart>
      <c:catAx>
        <c:axId val="1910088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b="0"/>
            </a:pPr>
            <a:endParaRPr lang="pt-BR"/>
          </a:p>
        </c:txPr>
        <c:crossAx val="191008408"/>
        <c:crosses val="autoZero"/>
        <c:auto val="1"/>
        <c:lblAlgn val="ctr"/>
        <c:lblOffset val="100"/>
        <c:noMultiLvlLbl val="1"/>
      </c:catAx>
      <c:valAx>
        <c:axId val="19100840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  <a:endParaRPr lang="pt-BR"/>
          </a:p>
        </c:txPr>
        <c:crossAx val="1910088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1"/>
  <c:style val="2"/>
  <c:chart>
    <c:title>
      <c:tx>
        <c:rich>
          <a:bodyPr/>
          <a:lstStyle/>
          <a:p>
            <a:pPr lvl="0">
              <a:defRPr b="0"/>
            </a:pPr>
            <a:r>
              <a:rPr lang="pt-BR"/>
              <a:t>Soma x Áreas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Gráficos!$B$1:$B$2</c:f>
              <c:strCache>
                <c:ptCount val="2"/>
                <c:pt idx="0">
                  <c:v>Informática e Comunicação</c:v>
                </c:pt>
                <c:pt idx="1">
                  <c:v>Soma</c:v>
                </c:pt>
              </c:strCache>
            </c:strRef>
          </c:tx>
          <c:spPr>
            <a:solidFill>
              <a:srgbClr val="3366CC"/>
            </a:solidFill>
          </c:spPr>
          <c:invertIfNegative val="1"/>
          <c:cat>
            <c:strRef>
              <c:f>Gráficos!$A$3:$A$7</c:f>
              <c:strCache>
                <c:ptCount val="5"/>
                <c:pt idx="0">
                  <c:v>Ensino</c:v>
                </c:pt>
                <c:pt idx="1">
                  <c:v>Pesquisa</c:v>
                </c:pt>
                <c:pt idx="2">
                  <c:v>Extensão</c:v>
                </c:pt>
                <c:pt idx="3">
                  <c:v>Gestão</c:v>
                </c:pt>
                <c:pt idx="4">
                  <c:v>Produtos</c:v>
                </c:pt>
              </c:strCache>
            </c:strRef>
          </c:cat>
          <c:val>
            <c:numRef>
              <c:f>Gráficos!$B$3:$B$7</c:f>
              <c:numCache>
                <c:formatCode>General</c:formatCode>
                <c:ptCount val="5"/>
                <c:pt idx="0" formatCode="0.00">
                  <c:v>213.99</c:v>
                </c:pt>
                <c:pt idx="1">
                  <c:v>243</c:v>
                </c:pt>
                <c:pt idx="2" formatCode="0.00">
                  <c:v>164.5</c:v>
                </c:pt>
                <c:pt idx="3" formatCode="0.00">
                  <c:v>143.5</c:v>
                </c:pt>
                <c:pt idx="4" formatCode="0.00">
                  <c:v>78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508760"/>
        <c:axId val="191432352"/>
      </c:barChart>
      <c:catAx>
        <c:axId val="189508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/>
                </a:pPr>
                <a:r>
                  <a:rPr lang="pt-BR"/>
                  <a:t>Áreas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b="0"/>
            </a:pPr>
            <a:endParaRPr lang="pt-BR"/>
          </a:p>
        </c:txPr>
        <c:crossAx val="191432352"/>
        <c:crosses val="autoZero"/>
        <c:auto val="1"/>
        <c:lblAlgn val="ctr"/>
        <c:lblOffset val="100"/>
        <c:noMultiLvlLbl val="1"/>
      </c:catAx>
      <c:valAx>
        <c:axId val="19143235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/>
                </a:pPr>
                <a:r>
                  <a:rPr lang="pt-BR"/>
                  <a:t>Soma</a:t>
                </a:r>
              </a:p>
            </c:rich>
          </c:tx>
          <c:layout/>
          <c:overlay val="0"/>
        </c:title>
        <c:numFmt formatCode="0.00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  <a:endParaRPr lang="pt-BR"/>
          </a:p>
        </c:txPr>
        <c:crossAx val="189508760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1"/>
  <c:style val="2"/>
  <c:chart>
    <c:title>
      <c:tx>
        <c:rich>
          <a:bodyPr/>
          <a:lstStyle/>
          <a:p>
            <a:pPr lvl="0">
              <a:defRPr b="0"/>
            </a:pPr>
            <a:r>
              <a:rPr lang="pt-BR"/>
              <a:t>Soma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Gráficos!$B$1:$B$2</c:f>
              <c:strCache>
                <c:ptCount val="2"/>
                <c:pt idx="0">
                  <c:v>Informática e Comunicação</c:v>
                </c:pt>
                <c:pt idx="1">
                  <c:v>Soma</c:v>
                </c:pt>
              </c:strCache>
            </c:strRef>
          </c:tx>
          <c:dPt>
            <c:idx val="0"/>
            <c:bubble3D val="0"/>
            <c:spPr>
              <a:solidFill>
                <a:srgbClr val="3366CC"/>
              </a:solidFill>
            </c:spPr>
          </c:dPt>
          <c:dPt>
            <c:idx val="1"/>
            <c:bubble3D val="0"/>
            <c:spPr>
              <a:solidFill>
                <a:srgbClr val="DC3912"/>
              </a:solidFill>
            </c:spPr>
          </c:dPt>
          <c:dPt>
            <c:idx val="2"/>
            <c:bubble3D val="0"/>
            <c:spPr>
              <a:solidFill>
                <a:srgbClr val="FF9900"/>
              </a:solidFill>
            </c:spPr>
          </c:dPt>
          <c:dPt>
            <c:idx val="3"/>
            <c:bubble3D val="0"/>
            <c:spPr>
              <a:solidFill>
                <a:srgbClr val="109618"/>
              </a:solidFill>
            </c:spPr>
          </c:dPt>
          <c:dPt>
            <c:idx val="4"/>
            <c:bubble3D val="0"/>
            <c:spPr>
              <a:solidFill>
                <a:srgbClr val="990099"/>
              </a:solidFill>
            </c:spPr>
          </c:dPt>
          <c:cat>
            <c:strRef>
              <c:f>Gráficos!$A$3:$A$7</c:f>
              <c:strCache>
                <c:ptCount val="5"/>
                <c:pt idx="0">
                  <c:v>Ensino</c:v>
                </c:pt>
                <c:pt idx="1">
                  <c:v>Pesquisa</c:v>
                </c:pt>
                <c:pt idx="2">
                  <c:v>Extensão</c:v>
                </c:pt>
                <c:pt idx="3">
                  <c:v>Gestão</c:v>
                </c:pt>
                <c:pt idx="4">
                  <c:v>Produtos</c:v>
                </c:pt>
              </c:strCache>
            </c:strRef>
          </c:cat>
          <c:val>
            <c:numRef>
              <c:f>Gráficos!$B$3:$B$7</c:f>
              <c:numCache>
                <c:formatCode>General</c:formatCode>
                <c:ptCount val="5"/>
                <c:pt idx="0" formatCode="0.00">
                  <c:v>213.99</c:v>
                </c:pt>
                <c:pt idx="1">
                  <c:v>243</c:v>
                </c:pt>
                <c:pt idx="2" formatCode="0.00">
                  <c:v>164.5</c:v>
                </c:pt>
                <c:pt idx="3" formatCode="0.00">
                  <c:v>143.5</c:v>
                </c:pt>
                <c:pt idx="4" formatCode="0.00">
                  <c:v>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1"/>
  <c:style val="2"/>
  <c:chart>
    <c:title>
      <c:tx>
        <c:rich>
          <a:bodyPr/>
          <a:lstStyle/>
          <a:p>
            <a:pPr lvl="0">
              <a:defRPr b="0"/>
            </a:pPr>
            <a:r>
              <a:rPr lang="pt-BR"/>
              <a:t>Ensino, Pesquisa, Extensão, Gestão e Representação, Produtos…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1"/>
        <c:ser>
          <c:idx val="0"/>
          <c:order val="0"/>
          <c:tx>
            <c:strRef>
              <c:f>Gráficos!$B$31</c:f>
              <c:strCache>
                <c:ptCount val="1"/>
                <c:pt idx="0">
                  <c:v>Ensino</c:v>
                </c:pt>
              </c:strCache>
            </c:strRef>
          </c:tx>
          <c:spPr>
            <a:solidFill>
              <a:srgbClr val="3366CC"/>
            </a:solidFill>
          </c:spPr>
          <c:invertIfNegative val="1"/>
          <c:cat>
            <c:strRef>
              <c:f>Gráficos!$A$32:$A$35</c:f>
              <c:strCache>
                <c:ptCount val="4"/>
                <c:pt idx="0">
                  <c:v>Informática e Comunicação</c:v>
                </c:pt>
                <c:pt idx="1">
                  <c:v>Controle e Processos</c:v>
                </c:pt>
                <c:pt idx="2">
                  <c:v>Gestão e Negócios</c:v>
                </c:pt>
                <c:pt idx="3">
                  <c:v>Formação Geral</c:v>
                </c:pt>
              </c:strCache>
            </c:strRef>
          </c:cat>
          <c:val>
            <c:numRef>
              <c:f>Gráficos!$B$32:$B$35</c:f>
              <c:numCache>
                <c:formatCode>0.00</c:formatCode>
                <c:ptCount val="4"/>
                <c:pt idx="0">
                  <c:v>35.664999999999999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1"/>
          <c:order val="1"/>
          <c:tx>
            <c:strRef>
              <c:f>Gráficos!$C$31</c:f>
              <c:strCache>
                <c:ptCount val="1"/>
                <c:pt idx="0">
                  <c:v>Pesquisa</c:v>
                </c:pt>
              </c:strCache>
            </c:strRef>
          </c:tx>
          <c:spPr>
            <a:solidFill>
              <a:srgbClr val="DC3912"/>
            </a:solidFill>
          </c:spPr>
          <c:invertIfNegative val="1"/>
          <c:cat>
            <c:strRef>
              <c:f>Gráficos!$A$32:$A$35</c:f>
              <c:strCache>
                <c:ptCount val="4"/>
                <c:pt idx="0">
                  <c:v>Informática e Comunicação</c:v>
                </c:pt>
                <c:pt idx="1">
                  <c:v>Controle e Processos</c:v>
                </c:pt>
                <c:pt idx="2">
                  <c:v>Gestão e Negócios</c:v>
                </c:pt>
                <c:pt idx="3">
                  <c:v>Formação Geral</c:v>
                </c:pt>
              </c:strCache>
            </c:strRef>
          </c:cat>
          <c:val>
            <c:numRef>
              <c:f>Gráficos!$C$32:$C$35</c:f>
              <c:numCache>
                <c:formatCode>0.00</c:formatCode>
                <c:ptCount val="4"/>
                <c:pt idx="0">
                  <c:v>40.5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2"/>
          <c:order val="2"/>
          <c:tx>
            <c:strRef>
              <c:f>Gráficos!$D$31</c:f>
              <c:strCache>
                <c:ptCount val="1"/>
                <c:pt idx="0">
                  <c:v>Extensão</c:v>
                </c:pt>
              </c:strCache>
            </c:strRef>
          </c:tx>
          <c:spPr>
            <a:solidFill>
              <a:srgbClr val="FF9900"/>
            </a:solidFill>
          </c:spPr>
          <c:invertIfNegative val="1"/>
          <c:cat>
            <c:strRef>
              <c:f>Gráficos!$A$32:$A$35</c:f>
              <c:strCache>
                <c:ptCount val="4"/>
                <c:pt idx="0">
                  <c:v>Informática e Comunicação</c:v>
                </c:pt>
                <c:pt idx="1">
                  <c:v>Controle e Processos</c:v>
                </c:pt>
                <c:pt idx="2">
                  <c:v>Gestão e Negócios</c:v>
                </c:pt>
                <c:pt idx="3">
                  <c:v>Formação Geral</c:v>
                </c:pt>
              </c:strCache>
            </c:strRef>
          </c:cat>
          <c:val>
            <c:numRef>
              <c:f>Gráficos!$D$32:$D$35</c:f>
              <c:numCache>
                <c:formatCode>0.00</c:formatCode>
                <c:ptCount val="4"/>
                <c:pt idx="0">
                  <c:v>27.416666666666668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3"/>
          <c:order val="3"/>
          <c:tx>
            <c:strRef>
              <c:f>Gráficos!$E$31</c:f>
              <c:strCache>
                <c:ptCount val="1"/>
                <c:pt idx="0">
                  <c:v>Gestão e Representação</c:v>
                </c:pt>
              </c:strCache>
            </c:strRef>
          </c:tx>
          <c:spPr>
            <a:solidFill>
              <a:srgbClr val="109618"/>
            </a:solidFill>
          </c:spPr>
          <c:invertIfNegative val="1"/>
          <c:cat>
            <c:strRef>
              <c:f>Gráficos!$A$32:$A$35</c:f>
              <c:strCache>
                <c:ptCount val="4"/>
                <c:pt idx="0">
                  <c:v>Informática e Comunicação</c:v>
                </c:pt>
                <c:pt idx="1">
                  <c:v>Controle e Processos</c:v>
                </c:pt>
                <c:pt idx="2">
                  <c:v>Gestão e Negócios</c:v>
                </c:pt>
                <c:pt idx="3">
                  <c:v>Formação Geral</c:v>
                </c:pt>
              </c:strCache>
            </c:strRef>
          </c:cat>
          <c:val>
            <c:numRef>
              <c:f>Gráficos!$E$32:$E$35</c:f>
              <c:numCache>
                <c:formatCode>0.00</c:formatCode>
                <c:ptCount val="4"/>
                <c:pt idx="0">
                  <c:v>23.916666666666668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4"/>
          <c:order val="4"/>
          <c:tx>
            <c:strRef>
              <c:f>Gráficos!$F$31</c:f>
              <c:strCache>
                <c:ptCount val="1"/>
                <c:pt idx="0">
                  <c:v>Produtos</c:v>
                </c:pt>
              </c:strCache>
            </c:strRef>
          </c:tx>
          <c:spPr>
            <a:solidFill>
              <a:srgbClr val="990099"/>
            </a:solidFill>
          </c:spPr>
          <c:invertIfNegative val="1"/>
          <c:cat>
            <c:strRef>
              <c:f>Gráficos!$A$32:$A$35</c:f>
              <c:strCache>
                <c:ptCount val="4"/>
                <c:pt idx="0">
                  <c:v>Informática e Comunicação</c:v>
                </c:pt>
                <c:pt idx="1">
                  <c:v>Controle e Processos</c:v>
                </c:pt>
                <c:pt idx="2">
                  <c:v>Gestão e Negócios</c:v>
                </c:pt>
                <c:pt idx="3">
                  <c:v>Formação Geral</c:v>
                </c:pt>
              </c:strCache>
            </c:strRef>
          </c:cat>
          <c:val>
            <c:numRef>
              <c:f>Gráficos!$F$32:$F$35</c:f>
              <c:numCache>
                <c:formatCode>0.00</c:formatCode>
                <c:ptCount val="4"/>
                <c:pt idx="0">
                  <c:v>13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3263072"/>
        <c:axId val="263209320"/>
      </c:barChart>
      <c:catAx>
        <c:axId val="1232630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b="0"/>
            </a:pPr>
            <a:endParaRPr lang="pt-BR"/>
          </a:p>
        </c:txPr>
        <c:crossAx val="263209320"/>
        <c:crosses val="autoZero"/>
        <c:auto val="1"/>
        <c:lblAlgn val="ctr"/>
        <c:lblOffset val="100"/>
        <c:noMultiLvlLbl val="1"/>
      </c:catAx>
      <c:valAx>
        <c:axId val="26320932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0.00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  <a:endParaRPr lang="pt-BR"/>
          </a:p>
        </c:txPr>
        <c:crossAx val="123263072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Gráficos!$B$72</c:f>
              <c:strCache>
                <c:ptCount val="1"/>
                <c:pt idx="0">
                  <c:v>Planejado</c:v>
                </c:pt>
              </c:strCache>
            </c:strRef>
          </c:tx>
          <c:spPr>
            <a:solidFill>
              <a:srgbClr val="3366CC"/>
            </a:solidFill>
          </c:spPr>
          <c:invertIfNegative val="1"/>
          <c:cat>
            <c:strRef>
              <c:f>Gráficos!$A$73:$A$78</c:f>
              <c:strCache>
                <c:ptCount val="6"/>
                <c:pt idx="0">
                  <c:v>Bruno</c:v>
                </c:pt>
                <c:pt idx="1">
                  <c:v>Carlos</c:v>
                </c:pt>
                <c:pt idx="2">
                  <c:v>Cris</c:v>
                </c:pt>
                <c:pt idx="3">
                  <c:v>Daniel</c:v>
                </c:pt>
                <c:pt idx="4">
                  <c:v>Gabriel</c:v>
                </c:pt>
                <c:pt idx="5">
                  <c:v>Kênia</c:v>
                </c:pt>
              </c:strCache>
            </c:strRef>
          </c:cat>
          <c:val>
            <c:numRef>
              <c:f>Gráficos!$B$73:$B$78</c:f>
              <c:numCache>
                <c:formatCode>General</c:formatCode>
                <c:ptCount val="6"/>
                <c:pt idx="0">
                  <c:v>166.83</c:v>
                </c:pt>
                <c:pt idx="1">
                  <c:v>249</c:v>
                </c:pt>
                <c:pt idx="2">
                  <c:v>74.5</c:v>
                </c:pt>
                <c:pt idx="3">
                  <c:v>79.5</c:v>
                </c:pt>
                <c:pt idx="4">
                  <c:v>79.16</c:v>
                </c:pt>
                <c:pt idx="5">
                  <c:v>104.5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1"/>
          <c:order val="1"/>
          <c:tx>
            <c:strRef>
              <c:f>Gráficos!$C$72</c:f>
              <c:strCache>
                <c:ptCount val="1"/>
                <c:pt idx="0">
                  <c:v>Executado</c:v>
                </c:pt>
              </c:strCache>
            </c:strRef>
          </c:tx>
          <c:spPr>
            <a:solidFill>
              <a:srgbClr val="DC3912"/>
            </a:solidFill>
          </c:spPr>
          <c:invertIfNegative val="1"/>
          <c:cat>
            <c:strRef>
              <c:f>Gráficos!$A$73:$A$78</c:f>
              <c:strCache>
                <c:ptCount val="6"/>
                <c:pt idx="0">
                  <c:v>Bruno</c:v>
                </c:pt>
                <c:pt idx="1">
                  <c:v>Carlos</c:v>
                </c:pt>
                <c:pt idx="2">
                  <c:v>Cris</c:v>
                </c:pt>
                <c:pt idx="3">
                  <c:v>Daniel</c:v>
                </c:pt>
                <c:pt idx="4">
                  <c:v>Gabriel</c:v>
                </c:pt>
                <c:pt idx="5">
                  <c:v>Kênia</c:v>
                </c:pt>
              </c:strCache>
            </c:strRef>
          </c:cat>
          <c:val>
            <c:numRef>
              <c:f>Gráficos!$C$73:$C$78</c:f>
              <c:numCache>
                <c:formatCode>General</c:formatCode>
                <c:ptCount val="6"/>
                <c:pt idx="0" formatCode="0.00">
                  <c:v>156.83000000000001</c:v>
                </c:pt>
                <c:pt idx="1">
                  <c:v>352</c:v>
                </c:pt>
                <c:pt idx="2" formatCode="0.00">
                  <c:v>93.5</c:v>
                </c:pt>
                <c:pt idx="3" formatCode="0.00">
                  <c:v>98.5</c:v>
                </c:pt>
                <c:pt idx="4" formatCode="0.00">
                  <c:v>62.6</c:v>
                </c:pt>
                <c:pt idx="5" formatCode="0.00">
                  <c:v>102.5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3375208"/>
        <c:axId val="191854184"/>
      </c:barChart>
      <c:catAx>
        <c:axId val="2633752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b="0"/>
            </a:pPr>
            <a:endParaRPr lang="pt-BR"/>
          </a:p>
        </c:txPr>
        <c:crossAx val="191854184"/>
        <c:crosses val="autoZero"/>
        <c:auto val="1"/>
        <c:lblAlgn val="ctr"/>
        <c:lblOffset val="100"/>
        <c:noMultiLvlLbl val="1"/>
      </c:catAx>
      <c:valAx>
        <c:axId val="19185418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  <a:endParaRPr lang="pt-BR"/>
          </a:p>
        </c:txPr>
        <c:crossAx val="2633752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3366CC"/>
            </a:solidFill>
          </c:spPr>
          <c:invertIfNegative val="1"/>
          <c:cat>
            <c:strRef>
              <c:f>'Bruno Nonato'!$L$16:$L$20</c:f>
              <c:strCache>
                <c:ptCount val="5"/>
                <c:pt idx="0">
                  <c:v>Ensino</c:v>
                </c:pt>
                <c:pt idx="1">
                  <c:v>Pesquisa</c:v>
                </c:pt>
                <c:pt idx="2">
                  <c:v>Extensão</c:v>
                </c:pt>
                <c:pt idx="3">
                  <c:v>Gestão</c:v>
                </c:pt>
                <c:pt idx="4">
                  <c:v>Produtos</c:v>
                </c:pt>
              </c:strCache>
            </c:strRef>
          </c:cat>
          <c:val>
            <c:numRef>
              <c:f>'Bruno Nonato'!$M$16:$M$20</c:f>
              <c:numCache>
                <c:formatCode>General</c:formatCode>
                <c:ptCount val="5"/>
                <c:pt idx="0">
                  <c:v>41.33</c:v>
                </c:pt>
                <c:pt idx="1">
                  <c:v>33</c:v>
                </c:pt>
                <c:pt idx="2">
                  <c:v>45.5</c:v>
                </c:pt>
                <c:pt idx="3">
                  <c:v>35</c:v>
                </c:pt>
                <c:pt idx="4">
                  <c:v>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3390552"/>
        <c:axId val="263390944"/>
      </c:barChart>
      <c:catAx>
        <c:axId val="2633905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b="0"/>
            </a:pPr>
            <a:endParaRPr lang="pt-BR"/>
          </a:p>
        </c:txPr>
        <c:crossAx val="263390944"/>
        <c:crosses val="autoZero"/>
        <c:auto val="1"/>
        <c:lblAlgn val="ctr"/>
        <c:lblOffset val="100"/>
        <c:noMultiLvlLbl val="1"/>
      </c:catAx>
      <c:valAx>
        <c:axId val="26339094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  <a:endParaRPr lang="pt-BR"/>
          </a:p>
        </c:txPr>
        <c:crossAx val="2633905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3366CC"/>
            </a:solidFill>
          </c:spPr>
          <c:invertIfNegative val="1"/>
          <c:cat>
            <c:strRef>
              <c:f>'Carlos Alexandre'!$K$16:$K$20</c:f>
              <c:strCache>
                <c:ptCount val="5"/>
                <c:pt idx="0">
                  <c:v>Ensino</c:v>
                </c:pt>
                <c:pt idx="1">
                  <c:v>Pesquisa</c:v>
                </c:pt>
                <c:pt idx="2">
                  <c:v>Extensão</c:v>
                </c:pt>
                <c:pt idx="3">
                  <c:v>Gestão</c:v>
                </c:pt>
                <c:pt idx="4">
                  <c:v>Produtos</c:v>
                </c:pt>
              </c:strCache>
            </c:strRef>
          </c:cat>
          <c:val>
            <c:numRef>
              <c:f>'Carlos Alexandre'!$L$16:$L$20</c:f>
              <c:numCache>
                <c:formatCode>General</c:formatCode>
                <c:ptCount val="5"/>
                <c:pt idx="0">
                  <c:v>55</c:v>
                </c:pt>
                <c:pt idx="1">
                  <c:v>115</c:v>
                </c:pt>
                <c:pt idx="2">
                  <c:v>96.5</c:v>
                </c:pt>
                <c:pt idx="3">
                  <c:v>35.5</c:v>
                </c:pt>
                <c:pt idx="4">
                  <c:v>50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3391728"/>
        <c:axId val="263392120"/>
      </c:barChart>
      <c:catAx>
        <c:axId val="2633917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b="0"/>
            </a:pPr>
            <a:endParaRPr lang="pt-BR"/>
          </a:p>
        </c:txPr>
        <c:crossAx val="263392120"/>
        <c:crosses val="autoZero"/>
        <c:auto val="1"/>
        <c:lblAlgn val="ctr"/>
        <c:lblOffset val="100"/>
        <c:noMultiLvlLbl val="1"/>
      </c:catAx>
      <c:valAx>
        <c:axId val="26339212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  <a:endParaRPr lang="pt-BR"/>
          </a:p>
        </c:txPr>
        <c:crossAx val="2633917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3366CC"/>
            </a:solidFill>
          </c:spPr>
          <c:invertIfNegative val="1"/>
          <c:cat>
            <c:strRef>
              <c:f>'Daniel Conrado'!$I$5:$I$9</c:f>
              <c:strCache>
                <c:ptCount val="5"/>
                <c:pt idx="0">
                  <c:v>Ensino</c:v>
                </c:pt>
                <c:pt idx="1">
                  <c:v>Pesquisa</c:v>
                </c:pt>
                <c:pt idx="2">
                  <c:v>Extensão</c:v>
                </c:pt>
                <c:pt idx="3">
                  <c:v>Gestão</c:v>
                </c:pt>
                <c:pt idx="4">
                  <c:v>Produtos</c:v>
                </c:pt>
              </c:strCache>
            </c:strRef>
          </c:cat>
          <c:val>
            <c:numRef>
              <c:f>'Daniel Conrado'!$J$5:$J$9</c:f>
              <c:numCache>
                <c:formatCode>General</c:formatCode>
                <c:ptCount val="5"/>
                <c:pt idx="0">
                  <c:v>32</c:v>
                </c:pt>
                <c:pt idx="1">
                  <c:v>30.5</c:v>
                </c:pt>
                <c:pt idx="2">
                  <c:v>23.5</c:v>
                </c:pt>
                <c:pt idx="3">
                  <c:v>8.5</c:v>
                </c:pt>
                <c:pt idx="4">
                  <c:v>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3392904"/>
        <c:axId val="263393296"/>
      </c:barChart>
      <c:catAx>
        <c:axId val="2633929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b="0"/>
            </a:pPr>
            <a:endParaRPr lang="pt-BR"/>
          </a:p>
        </c:txPr>
        <c:crossAx val="263393296"/>
        <c:crosses val="autoZero"/>
        <c:auto val="1"/>
        <c:lblAlgn val="ctr"/>
        <c:lblOffset val="100"/>
        <c:noMultiLvlLbl val="1"/>
      </c:catAx>
      <c:valAx>
        <c:axId val="26339329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  <a:endParaRPr lang="pt-BR"/>
          </a:p>
        </c:txPr>
        <c:crossAx val="2633929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3366CC"/>
            </a:solidFill>
          </c:spPr>
          <c:invertIfNegative val="1"/>
          <c:cat>
            <c:strRef>
              <c:f>'Gabriel Novy'!$J$6:$J$10</c:f>
              <c:strCache>
                <c:ptCount val="5"/>
                <c:pt idx="0">
                  <c:v>Ensino</c:v>
                </c:pt>
                <c:pt idx="1">
                  <c:v>Pesquisa</c:v>
                </c:pt>
                <c:pt idx="2">
                  <c:v>Extensão</c:v>
                </c:pt>
                <c:pt idx="3">
                  <c:v>Gestão</c:v>
                </c:pt>
                <c:pt idx="4">
                  <c:v>Produtos</c:v>
                </c:pt>
              </c:strCache>
            </c:strRef>
          </c:cat>
          <c:val>
            <c:numRef>
              <c:f>'Gabriel Novy'!$K$6:$K$10</c:f>
              <c:numCache>
                <c:formatCode>General</c:formatCode>
                <c:ptCount val="5"/>
                <c:pt idx="0">
                  <c:v>18.66</c:v>
                </c:pt>
                <c:pt idx="1">
                  <c:v>3</c:v>
                </c:pt>
                <c:pt idx="2">
                  <c:v>12</c:v>
                </c:pt>
                <c:pt idx="3">
                  <c:v>21</c:v>
                </c:pt>
                <c:pt idx="4">
                  <c:v>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009192"/>
        <c:axId val="263861072"/>
      </c:barChart>
      <c:catAx>
        <c:axId val="1910091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b="0"/>
            </a:pPr>
            <a:endParaRPr lang="pt-BR"/>
          </a:p>
        </c:txPr>
        <c:crossAx val="263861072"/>
        <c:crosses val="autoZero"/>
        <c:auto val="1"/>
        <c:lblAlgn val="ctr"/>
        <c:lblOffset val="100"/>
        <c:noMultiLvlLbl val="1"/>
      </c:catAx>
      <c:valAx>
        <c:axId val="26386107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  <a:endParaRPr lang="pt-BR"/>
          </a:p>
        </c:txPr>
        <c:crossAx val="1910091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19050</xdr:colOff>
      <xdr:row>51</xdr:row>
      <xdr:rowOff>9525</xdr:rowOff>
    </xdr:from>
    <xdr:ext cx="5715000" cy="3533775"/>
    <xdr:graphicFrame macro="">
      <xdr:nvGraphicFramePr>
        <xdr:cNvPr id="2" name="Chart 2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9</xdr:col>
      <xdr:colOff>76200</xdr:colOff>
      <xdr:row>0</xdr:row>
      <xdr:rowOff>19050</xdr:rowOff>
    </xdr:from>
    <xdr:ext cx="5715000" cy="3533775"/>
    <xdr:graphicFrame macro="">
      <xdr:nvGraphicFramePr>
        <xdr:cNvPr id="3" name="Chart 3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3</xdr:col>
      <xdr:colOff>76200</xdr:colOff>
      <xdr:row>0</xdr:row>
      <xdr:rowOff>0</xdr:rowOff>
    </xdr:from>
    <xdr:ext cx="5715000" cy="3533775"/>
    <xdr:graphicFrame macro="">
      <xdr:nvGraphicFramePr>
        <xdr:cNvPr id="4" name="Chart 4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7</xdr:col>
      <xdr:colOff>171450</xdr:colOff>
      <xdr:row>30</xdr:row>
      <xdr:rowOff>57150</xdr:rowOff>
    </xdr:from>
    <xdr:ext cx="6324600" cy="3533775"/>
    <xdr:graphicFrame macro="">
      <xdr:nvGraphicFramePr>
        <xdr:cNvPr id="6" name="Chart 6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3</xdr:col>
      <xdr:colOff>857250</xdr:colOff>
      <xdr:row>71</xdr:row>
      <xdr:rowOff>95250</xdr:rowOff>
    </xdr:from>
    <xdr:ext cx="5715000" cy="3533775"/>
    <xdr:graphicFrame macro="">
      <xdr:nvGraphicFramePr>
        <xdr:cNvPr id="7" name="Chart 7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933450</xdr:colOff>
      <xdr:row>23</xdr:row>
      <xdr:rowOff>9525</xdr:rowOff>
    </xdr:from>
    <xdr:ext cx="5715000" cy="3533775"/>
    <xdr:graphicFrame macro="">
      <xdr:nvGraphicFramePr>
        <xdr:cNvPr id="2" name="Chart 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85725</xdr:colOff>
      <xdr:row>3</xdr:row>
      <xdr:rowOff>47625</xdr:rowOff>
    </xdr:from>
    <xdr:ext cx="5715000" cy="3533775"/>
    <xdr:graphicFrame macro="">
      <xdr:nvGraphicFramePr>
        <xdr:cNvPr id="5" name="Chart 5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781050</xdr:colOff>
      <xdr:row>9</xdr:row>
      <xdr:rowOff>28575</xdr:rowOff>
    </xdr:from>
    <xdr:ext cx="5715000" cy="3533775"/>
    <xdr:graphicFrame macro="">
      <xdr:nvGraphicFramePr>
        <xdr:cNvPr id="8" name="Chart 8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619125</xdr:colOff>
      <xdr:row>10</xdr:row>
      <xdr:rowOff>161925</xdr:rowOff>
    </xdr:from>
    <xdr:ext cx="5715000" cy="3533775"/>
    <xdr:graphicFrame macro="">
      <xdr:nvGraphicFramePr>
        <xdr:cNvPr id="9" name="Chart 9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676275</xdr:colOff>
      <xdr:row>13</xdr:row>
      <xdr:rowOff>76200</xdr:rowOff>
    </xdr:from>
    <xdr:ext cx="5715000" cy="3533775"/>
    <xdr:graphicFrame macro="">
      <xdr:nvGraphicFramePr>
        <xdr:cNvPr id="10" name="Chart 10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78"/>
  <sheetViews>
    <sheetView tabSelected="1" workbookViewId="0"/>
  </sheetViews>
  <sheetFormatPr defaultColWidth="14.42578125" defaultRowHeight="15" customHeight="1"/>
  <cols>
    <col min="1" max="1" width="23.5703125" customWidth="1"/>
  </cols>
  <sheetData>
    <row r="1" spans="1:3" ht="15" customHeight="1">
      <c r="A1" s="44" t="s">
        <v>249</v>
      </c>
      <c r="B1" s="55" t="s">
        <v>250</v>
      </c>
      <c r="C1" s="56"/>
    </row>
    <row r="2" spans="1:3" ht="15" customHeight="1">
      <c r="A2" s="44"/>
      <c r="B2" s="44" t="s">
        <v>251</v>
      </c>
      <c r="C2" s="45" t="s">
        <v>252</v>
      </c>
    </row>
    <row r="3" spans="1:3" ht="15" customHeight="1">
      <c r="A3" s="24" t="s">
        <v>116</v>
      </c>
      <c r="B3" s="46">
        <f>'Bruno Nonato'!G23+'Gabriel Novy'!G23+ 'Carlos Alexandre'!G23+ 'Daniel Conrado'!G23+'Kênia Carolina'!G23 + 'Cristiane Targa'!G23</f>
        <v>213.99</v>
      </c>
      <c r="C3" s="46">
        <f t="shared" ref="C3:C7" si="0">B3/6</f>
        <v>35.664999999999999</v>
      </c>
    </row>
    <row r="4" spans="1:3" ht="15" customHeight="1">
      <c r="A4" s="24" t="s">
        <v>121</v>
      </c>
      <c r="B4" s="48">
        <f>'Bruno Nonato'!G43+ 'Gabriel Novy'!G43+'Carlos Alexandre'!G43+ 'Daniel Conrado'!G43+ 'Kênia Carolina'!G43+ 'Cristiane Targa'!G43</f>
        <v>243</v>
      </c>
      <c r="C4" s="46">
        <f t="shared" si="0"/>
        <v>40.5</v>
      </c>
    </row>
    <row r="5" spans="1:3" ht="15" customHeight="1">
      <c r="A5" s="24" t="s">
        <v>125</v>
      </c>
      <c r="B5" s="46">
        <f>'Bruno Nonato'!G61+ 'Gabriel Novy'!FG1+'Carlos Alexandre'!G61+ 'Daniel Conrado'!G6+ 'Kênia Carolina'!G61+ 'Cristiane Targa'!G61</f>
        <v>164.5</v>
      </c>
      <c r="C5" s="46">
        <f t="shared" si="0"/>
        <v>27.416666666666668</v>
      </c>
    </row>
    <row r="6" spans="1:3" ht="15" customHeight="1">
      <c r="A6" s="24" t="s">
        <v>131</v>
      </c>
      <c r="B6" s="46">
        <f>'Bruno Nonato'!G74+'Gabriel Novy'!G74+'Carlos Alexandre'!G74+'Daniel Conrado'!G74+ 'Kênia Carolina'!G74+'Cristiane Targa'!G74</f>
        <v>143.5</v>
      </c>
      <c r="C6" s="46">
        <f t="shared" si="0"/>
        <v>23.916666666666668</v>
      </c>
    </row>
    <row r="7" spans="1:3" ht="15" customHeight="1">
      <c r="A7" s="24" t="s">
        <v>134</v>
      </c>
      <c r="B7" s="46">
        <f>'Bruno Nonato'!G88+ 'Gabriel Novy'!G88+'Carlos Alexandre'!G88+'Daniel Conrado'!G88+ 'Kênia Carolina'!G88+ 'Cristiane Targa'!G88</f>
        <v>78</v>
      </c>
      <c r="C7" s="46">
        <f t="shared" si="0"/>
        <v>13</v>
      </c>
    </row>
    <row r="27" spans="1:8" ht="12.75">
      <c r="A27" s="24"/>
      <c r="B27" s="24"/>
      <c r="C27" s="24"/>
      <c r="D27" s="24"/>
      <c r="E27" s="24"/>
      <c r="F27" s="24"/>
      <c r="G27" s="24"/>
    </row>
    <row r="28" spans="1:8" ht="12.75">
      <c r="A28" s="24"/>
      <c r="B28" s="50"/>
      <c r="C28" s="50"/>
      <c r="D28" s="50"/>
      <c r="E28" s="50"/>
      <c r="F28" s="50"/>
      <c r="G28" s="50"/>
      <c r="H28" s="50"/>
    </row>
    <row r="29" spans="1:8" ht="12.75">
      <c r="A29" s="24"/>
      <c r="B29" s="50"/>
      <c r="C29" s="50"/>
      <c r="D29" s="50"/>
      <c r="E29" s="50"/>
      <c r="F29" s="50"/>
      <c r="G29" s="50"/>
    </row>
    <row r="30" spans="1:8" ht="12.75">
      <c r="A30" s="24"/>
      <c r="B30" s="50"/>
      <c r="C30" s="50"/>
      <c r="D30" s="50"/>
      <c r="E30" s="50"/>
      <c r="F30" s="50"/>
      <c r="G30" s="50"/>
    </row>
    <row r="31" spans="1:8" ht="12.75">
      <c r="A31" s="24"/>
      <c r="B31" s="51" t="s">
        <v>116</v>
      </c>
      <c r="C31" s="51" t="s">
        <v>121</v>
      </c>
      <c r="D31" s="51" t="s">
        <v>125</v>
      </c>
      <c r="E31" s="51" t="s">
        <v>259</v>
      </c>
      <c r="F31" s="51" t="s">
        <v>134</v>
      </c>
      <c r="G31" s="51" t="s">
        <v>260</v>
      </c>
    </row>
    <row r="32" spans="1:8" ht="12.75">
      <c r="A32" s="24" t="s">
        <v>250</v>
      </c>
      <c r="B32" s="50">
        <f>B3/6</f>
        <v>35.664999999999999</v>
      </c>
      <c r="C32" s="50">
        <f>B4/6</f>
        <v>40.5</v>
      </c>
      <c r="D32" s="50">
        <f>B5/6</f>
        <v>27.416666666666668</v>
      </c>
      <c r="E32" s="50">
        <f>B6/6</f>
        <v>23.916666666666668</v>
      </c>
      <c r="F32" s="50">
        <f>B7/6</f>
        <v>13</v>
      </c>
      <c r="G32" s="50">
        <f t="shared" ref="G32:G35" si="1">SUM(B32:F32)</f>
        <v>140.49833333333333</v>
      </c>
    </row>
    <row r="33" spans="1:7" ht="12.75">
      <c r="A33" s="24" t="s">
        <v>261</v>
      </c>
      <c r="B33" s="50">
        <v>0</v>
      </c>
      <c r="C33" s="50">
        <v>0</v>
      </c>
      <c r="D33" s="50">
        <v>0</v>
      </c>
      <c r="E33" s="50">
        <v>0</v>
      </c>
      <c r="F33" s="50">
        <v>0</v>
      </c>
      <c r="G33" s="50">
        <f t="shared" si="1"/>
        <v>0</v>
      </c>
    </row>
    <row r="34" spans="1:7" ht="12.75">
      <c r="A34" s="24" t="s">
        <v>262</v>
      </c>
      <c r="B34" s="50">
        <v>0</v>
      </c>
      <c r="C34" s="50">
        <v>0</v>
      </c>
      <c r="D34" s="50">
        <v>0</v>
      </c>
      <c r="E34" s="50">
        <v>0</v>
      </c>
      <c r="F34" s="50">
        <v>0</v>
      </c>
      <c r="G34" s="50">
        <f t="shared" si="1"/>
        <v>0</v>
      </c>
    </row>
    <row r="35" spans="1:7" ht="12.75">
      <c r="A35" s="24" t="s">
        <v>263</v>
      </c>
      <c r="B35" s="50">
        <v>0</v>
      </c>
      <c r="C35" s="50">
        <v>0</v>
      </c>
      <c r="D35" s="50">
        <v>0</v>
      </c>
      <c r="E35" s="50">
        <v>0</v>
      </c>
      <c r="F35" s="50">
        <v>0</v>
      </c>
      <c r="G35" s="50">
        <f t="shared" si="1"/>
        <v>0</v>
      </c>
    </row>
    <row r="52" spans="1:2" ht="12.75">
      <c r="A52" s="44" t="s">
        <v>264</v>
      </c>
      <c r="B52" s="44" t="s">
        <v>265</v>
      </c>
    </row>
    <row r="53" spans="1:2" ht="12.75">
      <c r="A53" s="24" t="s">
        <v>266</v>
      </c>
      <c r="B53" s="52">
        <v>156.83000000000001</v>
      </c>
    </row>
    <row r="54" spans="1:2" ht="12.75">
      <c r="A54" s="24" t="s">
        <v>267</v>
      </c>
      <c r="B54" s="53">
        <v>352</v>
      </c>
    </row>
    <row r="55" spans="1:2" ht="12.75">
      <c r="A55" s="24" t="s">
        <v>268</v>
      </c>
      <c r="B55" s="52">
        <v>93.5</v>
      </c>
    </row>
    <row r="56" spans="1:2" ht="12.75">
      <c r="A56" s="24" t="s">
        <v>269</v>
      </c>
      <c r="B56" s="50">
        <v>98.5</v>
      </c>
    </row>
    <row r="57" spans="1:2" ht="12.75">
      <c r="A57" s="24" t="s">
        <v>270</v>
      </c>
      <c r="B57" s="52">
        <v>62.6</v>
      </c>
    </row>
    <row r="58" spans="1:2" ht="12.75">
      <c r="A58" s="24" t="s">
        <v>271</v>
      </c>
      <c r="B58" s="52">
        <v>115</v>
      </c>
    </row>
    <row r="72" spans="1:3" ht="12.75">
      <c r="A72" s="44" t="s">
        <v>264</v>
      </c>
      <c r="B72" s="54" t="s">
        <v>272</v>
      </c>
      <c r="C72" s="42" t="s">
        <v>273</v>
      </c>
    </row>
    <row r="73" spans="1:3" ht="12.75">
      <c r="A73" s="24" t="s">
        <v>266</v>
      </c>
      <c r="B73" s="42">
        <v>166.83</v>
      </c>
      <c r="C73" s="52">
        <v>156.83000000000001</v>
      </c>
    </row>
    <row r="74" spans="1:3" ht="12.75">
      <c r="A74" s="24" t="s">
        <v>267</v>
      </c>
      <c r="B74" s="42">
        <v>249</v>
      </c>
      <c r="C74" s="53">
        <v>352</v>
      </c>
    </row>
    <row r="75" spans="1:3" ht="12.75">
      <c r="A75" s="24" t="s">
        <v>268</v>
      </c>
      <c r="B75" s="42">
        <v>74.5</v>
      </c>
      <c r="C75" s="52">
        <v>93.5</v>
      </c>
    </row>
    <row r="76" spans="1:3" ht="12.75">
      <c r="A76" s="24" t="s">
        <v>269</v>
      </c>
      <c r="B76" s="42">
        <v>79.5</v>
      </c>
      <c r="C76" s="50">
        <v>98.5</v>
      </c>
    </row>
    <row r="77" spans="1:3" ht="12.75">
      <c r="A77" s="24" t="s">
        <v>270</v>
      </c>
      <c r="B77" s="42">
        <v>79.16</v>
      </c>
      <c r="C77" s="52">
        <v>62.6</v>
      </c>
    </row>
    <row r="78" spans="1:3" ht="12.75">
      <c r="A78" s="24" t="s">
        <v>271</v>
      </c>
      <c r="B78" s="42">
        <v>104.5</v>
      </c>
      <c r="C78" s="52">
        <v>102.5</v>
      </c>
    </row>
  </sheetData>
  <mergeCells count="1">
    <mergeCell ref="B1:C1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1000"/>
  <sheetViews>
    <sheetView workbookViewId="0"/>
  </sheetViews>
  <sheetFormatPr defaultColWidth="14.42578125" defaultRowHeight="15" customHeight="1"/>
  <cols>
    <col min="1" max="1" width="10.140625" customWidth="1"/>
    <col min="2" max="2" width="122.7109375" customWidth="1"/>
    <col min="3" max="3" width="14.5703125" customWidth="1"/>
    <col min="4" max="4" width="13.7109375" customWidth="1"/>
    <col min="5" max="5" width="11.42578125" customWidth="1"/>
    <col min="6" max="6" width="10.42578125" customWidth="1"/>
  </cols>
  <sheetData>
    <row r="1" spans="1:27" ht="15.75" customHeight="1">
      <c r="A1" s="62" t="s">
        <v>0</v>
      </c>
      <c r="B1" s="63"/>
      <c r="C1" s="63"/>
      <c r="D1" s="63"/>
      <c r="E1" s="63"/>
      <c r="F1" s="64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7" ht="15.75" customHeight="1">
      <c r="A2" s="65"/>
      <c r="B2" s="66"/>
      <c r="C2" s="66"/>
      <c r="D2" s="66"/>
      <c r="E2" s="66"/>
      <c r="F2" s="67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7" ht="15.75" customHeight="1">
      <c r="A3" s="57" t="s">
        <v>1</v>
      </c>
      <c r="B3" s="58"/>
      <c r="C3" s="58"/>
      <c r="D3" s="58"/>
      <c r="E3" s="58"/>
      <c r="F3" s="59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15.75" customHeight="1">
      <c r="A4" s="2"/>
      <c r="B4" s="60" t="s">
        <v>90</v>
      </c>
      <c r="C4" s="58"/>
      <c r="D4" s="58"/>
      <c r="E4" s="58"/>
      <c r="F4" s="59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7" ht="15.75" customHeight="1">
      <c r="A5" s="3" t="s">
        <v>3</v>
      </c>
      <c r="B5" s="4" t="s">
        <v>4</v>
      </c>
      <c r="C5" s="61" t="s">
        <v>5</v>
      </c>
      <c r="D5" s="58"/>
      <c r="E5" s="58"/>
      <c r="F5" s="59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7" ht="15.75" customHeight="1">
      <c r="A6" s="5" t="s">
        <v>6</v>
      </c>
      <c r="B6" s="4" t="s">
        <v>7</v>
      </c>
      <c r="C6" s="6" t="s">
        <v>8</v>
      </c>
      <c r="D6" s="6" t="s">
        <v>9</v>
      </c>
      <c r="E6" s="6" t="s">
        <v>10</v>
      </c>
      <c r="F6" s="6" t="s">
        <v>11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7" ht="15.75" customHeight="1">
      <c r="A7" s="7" t="s">
        <v>12</v>
      </c>
      <c r="B7" s="8" t="s">
        <v>13</v>
      </c>
      <c r="C7" s="9">
        <v>2</v>
      </c>
      <c r="D7" s="20">
        <v>8</v>
      </c>
      <c r="E7" s="21">
        <f>(C7*5)/6*D7</f>
        <v>13.333333333333334</v>
      </c>
      <c r="F7" s="20">
        <v>13.33</v>
      </c>
      <c r="G7" s="1"/>
      <c r="H7" s="22" t="s">
        <v>99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7" ht="15.75" customHeight="1">
      <c r="A8" s="10" t="s">
        <v>14</v>
      </c>
      <c r="B8" s="11" t="s">
        <v>15</v>
      </c>
      <c r="C8" s="12">
        <v>16</v>
      </c>
      <c r="D8" s="12"/>
      <c r="E8" s="23">
        <v>6</v>
      </c>
      <c r="F8" s="12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7" ht="15.75" customHeight="1">
      <c r="A9" s="7" t="s">
        <v>16</v>
      </c>
      <c r="B9" s="8" t="s">
        <v>17</v>
      </c>
      <c r="C9" s="9">
        <v>12</v>
      </c>
      <c r="D9" s="9"/>
      <c r="E9" s="9">
        <f t="shared" ref="E9:E23" si="0">C9*D9</f>
        <v>0</v>
      </c>
      <c r="F9" s="9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5.75" customHeight="1">
      <c r="A10" s="10" t="s">
        <v>18</v>
      </c>
      <c r="B10" s="11" t="s">
        <v>19</v>
      </c>
      <c r="C10" s="12">
        <v>10</v>
      </c>
      <c r="D10" s="12">
        <v>2</v>
      </c>
      <c r="E10" s="12">
        <f t="shared" si="0"/>
        <v>20</v>
      </c>
      <c r="F10" s="23">
        <v>20</v>
      </c>
      <c r="G10" s="1" t="s">
        <v>108</v>
      </c>
      <c r="H10" s="22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.75" customHeight="1">
      <c r="A11" s="7" t="s">
        <v>20</v>
      </c>
      <c r="B11" s="8" t="s">
        <v>21</v>
      </c>
      <c r="C11" s="9">
        <v>8</v>
      </c>
      <c r="D11" s="9"/>
      <c r="E11" s="9">
        <f t="shared" si="0"/>
        <v>0</v>
      </c>
      <c r="F11" s="9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5.75" customHeight="1">
      <c r="A12" s="10" t="s">
        <v>22</v>
      </c>
      <c r="B12" s="11" t="s">
        <v>23</v>
      </c>
      <c r="C12" s="12">
        <v>6</v>
      </c>
      <c r="D12" s="12"/>
      <c r="E12" s="12">
        <f t="shared" si="0"/>
        <v>0</v>
      </c>
      <c r="F12" s="1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5.75" customHeight="1">
      <c r="A13" s="7" t="s">
        <v>24</v>
      </c>
      <c r="B13" s="8" t="s">
        <v>25</v>
      </c>
      <c r="C13" s="9">
        <v>5</v>
      </c>
      <c r="D13" s="9">
        <v>1</v>
      </c>
      <c r="E13" s="9">
        <f t="shared" si="0"/>
        <v>5</v>
      </c>
      <c r="F13" s="20">
        <v>5</v>
      </c>
      <c r="G13" s="1" t="s">
        <v>113</v>
      </c>
      <c r="H13" s="2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.75" customHeight="1">
      <c r="A14" s="10" t="s">
        <v>26</v>
      </c>
      <c r="B14" s="11" t="s">
        <v>27</v>
      </c>
      <c r="C14" s="12">
        <v>2</v>
      </c>
      <c r="D14" s="12"/>
      <c r="E14" s="12">
        <f t="shared" si="0"/>
        <v>0</v>
      </c>
      <c r="F14" s="12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5.75" customHeight="1">
      <c r="A15" s="7" t="s">
        <v>28</v>
      </c>
      <c r="B15" s="8" t="s">
        <v>29</v>
      </c>
      <c r="C15" s="9">
        <v>1</v>
      </c>
      <c r="D15" s="9"/>
      <c r="E15" s="9">
        <f t="shared" si="0"/>
        <v>0</v>
      </c>
      <c r="F15" s="9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5.75" customHeight="1">
      <c r="A16" s="10" t="s">
        <v>30</v>
      </c>
      <c r="B16" s="11" t="s">
        <v>31</v>
      </c>
      <c r="C16" s="12">
        <v>1</v>
      </c>
      <c r="D16" s="12"/>
      <c r="E16" s="12">
        <f t="shared" si="0"/>
        <v>0</v>
      </c>
      <c r="F16" s="12"/>
      <c r="G16" s="1"/>
      <c r="H16" s="1"/>
      <c r="I16" s="1"/>
      <c r="J16" s="1"/>
      <c r="K16" s="1"/>
      <c r="L16" s="24" t="s">
        <v>116</v>
      </c>
      <c r="M16" s="1">
        <f>G23</f>
        <v>41.33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5.75" customHeight="1">
      <c r="A17" s="7" t="s">
        <v>32</v>
      </c>
      <c r="B17" s="8" t="s">
        <v>33</v>
      </c>
      <c r="C17" s="9">
        <v>1</v>
      </c>
      <c r="D17" s="9"/>
      <c r="E17" s="9">
        <f t="shared" si="0"/>
        <v>0</v>
      </c>
      <c r="F17" s="9"/>
      <c r="G17" s="1"/>
      <c r="H17" s="1"/>
      <c r="I17" s="1"/>
      <c r="J17" s="1"/>
      <c r="K17" s="1"/>
      <c r="L17" s="24" t="s">
        <v>121</v>
      </c>
      <c r="M17" s="1">
        <f>G43</f>
        <v>33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5.75" customHeight="1">
      <c r="A18" s="10" t="s">
        <v>34</v>
      </c>
      <c r="B18" s="11" t="s">
        <v>35</v>
      </c>
      <c r="C18" s="12">
        <v>1</v>
      </c>
      <c r="D18" s="12">
        <v>1</v>
      </c>
      <c r="E18" s="12">
        <f t="shared" si="0"/>
        <v>1</v>
      </c>
      <c r="F18" s="23">
        <v>1</v>
      </c>
      <c r="G18" s="1" t="s">
        <v>124</v>
      </c>
      <c r="H18" s="22" t="s">
        <v>99</v>
      </c>
      <c r="I18" s="1"/>
      <c r="J18" s="1"/>
      <c r="K18" s="1"/>
      <c r="L18" s="24" t="s">
        <v>125</v>
      </c>
      <c r="M18" s="1">
        <f>G61</f>
        <v>45.5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5.75" customHeight="1">
      <c r="A19" s="7" t="s">
        <v>36</v>
      </c>
      <c r="B19" s="8" t="s">
        <v>37</v>
      </c>
      <c r="C19" s="9">
        <v>2</v>
      </c>
      <c r="D19" s="9"/>
      <c r="E19" s="9">
        <f t="shared" si="0"/>
        <v>0</v>
      </c>
      <c r="F19" s="9"/>
      <c r="G19" s="1"/>
      <c r="H19" s="1"/>
      <c r="I19" s="1"/>
      <c r="J19" s="1"/>
      <c r="K19" s="1"/>
      <c r="L19" s="24" t="s">
        <v>131</v>
      </c>
      <c r="M19" s="1">
        <f>G74</f>
        <v>35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5.75" customHeight="1">
      <c r="A20" s="10" t="s">
        <v>38</v>
      </c>
      <c r="B20" s="11" t="s">
        <v>39</v>
      </c>
      <c r="C20" s="12">
        <v>1</v>
      </c>
      <c r="D20" s="12"/>
      <c r="E20" s="12">
        <f t="shared" si="0"/>
        <v>0</v>
      </c>
      <c r="F20" s="12"/>
      <c r="G20" s="1"/>
      <c r="H20" s="1"/>
      <c r="I20" s="1"/>
      <c r="J20" s="1"/>
      <c r="K20" s="1"/>
      <c r="L20" s="24" t="s">
        <v>134</v>
      </c>
      <c r="M20" s="1">
        <f>G88</f>
        <v>2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5.75" customHeight="1">
      <c r="A21" s="7" t="s">
        <v>40</v>
      </c>
      <c r="B21" s="8" t="s">
        <v>41</v>
      </c>
      <c r="C21" s="9">
        <v>1</v>
      </c>
      <c r="D21" s="20">
        <v>2</v>
      </c>
      <c r="E21" s="9">
        <f t="shared" si="0"/>
        <v>2</v>
      </c>
      <c r="F21" s="20">
        <v>2</v>
      </c>
      <c r="G21" s="27" t="s">
        <v>136</v>
      </c>
      <c r="H21" s="1" t="s">
        <v>137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5.75" customHeight="1">
      <c r="A22" s="10" t="s">
        <v>42</v>
      </c>
      <c r="B22" s="11" t="s">
        <v>43</v>
      </c>
      <c r="C22" s="12">
        <v>1</v>
      </c>
      <c r="D22" s="12"/>
      <c r="E22" s="12">
        <f t="shared" si="0"/>
        <v>0</v>
      </c>
      <c r="F22" s="12"/>
      <c r="G22" s="1"/>
      <c r="H22" s="1" t="s">
        <v>138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5.75" customHeight="1">
      <c r="A23" s="7" t="s">
        <v>44</v>
      </c>
      <c r="B23" s="8" t="s">
        <v>45</v>
      </c>
      <c r="C23" s="9">
        <v>0.5</v>
      </c>
      <c r="D23" s="9"/>
      <c r="E23" s="9">
        <f t="shared" si="0"/>
        <v>0</v>
      </c>
      <c r="F23" s="9"/>
      <c r="G23" s="1">
        <f>SUM(F7:F23)</f>
        <v>41.33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5.75" customHeight="1">
      <c r="A24" s="5" t="s">
        <v>46</v>
      </c>
      <c r="B24" s="4" t="s">
        <v>47</v>
      </c>
      <c r="C24" s="6" t="s">
        <v>8</v>
      </c>
      <c r="D24" s="6" t="s">
        <v>9</v>
      </c>
      <c r="E24" s="6" t="s">
        <v>10</v>
      </c>
      <c r="F24" s="6" t="s">
        <v>11</v>
      </c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</row>
    <row r="25" spans="1:27" ht="15.75" customHeight="1">
      <c r="A25" s="14" t="s">
        <v>48</v>
      </c>
      <c r="B25" s="15" t="s">
        <v>49</v>
      </c>
      <c r="C25" s="16">
        <v>16</v>
      </c>
      <c r="D25" s="16"/>
      <c r="E25" s="16">
        <f t="shared" ref="E25:E43" si="1">C25*D25</f>
        <v>0</v>
      </c>
      <c r="F25" s="16"/>
      <c r="G25" s="1" t="s">
        <v>141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5.75" customHeight="1">
      <c r="A26" s="10" t="s">
        <v>50</v>
      </c>
      <c r="B26" s="11" t="s">
        <v>51</v>
      </c>
      <c r="C26" s="12">
        <v>12</v>
      </c>
      <c r="D26" s="12">
        <v>1</v>
      </c>
      <c r="E26" s="12">
        <f t="shared" si="1"/>
        <v>12</v>
      </c>
      <c r="F26" s="23">
        <v>12</v>
      </c>
      <c r="G26" s="1" t="s">
        <v>144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.75" customHeight="1">
      <c r="A27" s="14" t="s">
        <v>52</v>
      </c>
      <c r="B27" s="15" t="s">
        <v>53</v>
      </c>
      <c r="C27" s="16">
        <v>10</v>
      </c>
      <c r="D27" s="16"/>
      <c r="E27" s="16">
        <f t="shared" si="1"/>
        <v>0</v>
      </c>
      <c r="F27" s="16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5.75" customHeight="1">
      <c r="A28" s="10" t="s">
        <v>54</v>
      </c>
      <c r="B28" s="11" t="s">
        <v>55</v>
      </c>
      <c r="C28" s="12">
        <v>8</v>
      </c>
      <c r="D28" s="12">
        <v>1</v>
      </c>
      <c r="E28" s="12">
        <f t="shared" si="1"/>
        <v>8</v>
      </c>
      <c r="F28" s="23">
        <v>8</v>
      </c>
      <c r="G28" s="1" t="s">
        <v>147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5.75" customHeight="1">
      <c r="A29" s="14" t="s">
        <v>56</v>
      </c>
      <c r="B29" s="15" t="s">
        <v>57</v>
      </c>
      <c r="C29" s="16">
        <v>6</v>
      </c>
      <c r="D29" s="16">
        <v>1</v>
      </c>
      <c r="E29" s="16">
        <f t="shared" si="1"/>
        <v>6</v>
      </c>
      <c r="F29" s="29">
        <v>6</v>
      </c>
      <c r="G29" s="1" t="s">
        <v>150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5.75" customHeight="1">
      <c r="A30" s="10" t="s">
        <v>58</v>
      </c>
      <c r="B30" s="11" t="s">
        <v>59</v>
      </c>
      <c r="C30" s="12">
        <v>5</v>
      </c>
      <c r="D30" s="12"/>
      <c r="E30" s="12">
        <f t="shared" si="1"/>
        <v>0</v>
      </c>
      <c r="F30" s="1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5.75" customHeight="1">
      <c r="A31" s="14" t="s">
        <v>60</v>
      </c>
      <c r="B31" s="15" t="s">
        <v>61</v>
      </c>
      <c r="C31" s="16">
        <v>6</v>
      </c>
      <c r="D31" s="16"/>
      <c r="E31" s="16">
        <f t="shared" si="1"/>
        <v>0</v>
      </c>
      <c r="F31" s="16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5.75" customHeight="1">
      <c r="A32" s="10" t="s">
        <v>62</v>
      </c>
      <c r="B32" s="11" t="s">
        <v>63</v>
      </c>
      <c r="C32" s="12">
        <v>4</v>
      </c>
      <c r="D32" s="12"/>
      <c r="E32" s="12">
        <f t="shared" si="1"/>
        <v>0</v>
      </c>
      <c r="F32" s="12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.75" customHeight="1">
      <c r="A33" s="14" t="s">
        <v>64</v>
      </c>
      <c r="B33" s="15" t="s">
        <v>65</v>
      </c>
      <c r="C33" s="16">
        <v>2</v>
      </c>
      <c r="D33" s="16"/>
      <c r="E33" s="16">
        <f t="shared" si="1"/>
        <v>0</v>
      </c>
      <c r="F33" s="16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.75" customHeight="1">
      <c r="A34" s="10" t="s">
        <v>66</v>
      </c>
      <c r="B34" s="11" t="s">
        <v>67</v>
      </c>
      <c r="C34" s="12">
        <v>4</v>
      </c>
      <c r="D34" s="12"/>
      <c r="E34" s="12">
        <f t="shared" si="1"/>
        <v>0</v>
      </c>
      <c r="F34" s="12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.75" customHeight="1">
      <c r="A35" s="14" t="s">
        <v>68</v>
      </c>
      <c r="B35" s="15" t="s">
        <v>69</v>
      </c>
      <c r="C35" s="16">
        <v>2</v>
      </c>
      <c r="D35" s="16"/>
      <c r="E35" s="16">
        <f t="shared" si="1"/>
        <v>0</v>
      </c>
      <c r="F35" s="16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.75" customHeight="1">
      <c r="A36" s="10" t="s">
        <v>70</v>
      </c>
      <c r="B36" s="11" t="s">
        <v>71</v>
      </c>
      <c r="C36" s="12">
        <v>1</v>
      </c>
      <c r="D36" s="12"/>
      <c r="E36" s="12">
        <f t="shared" si="1"/>
        <v>0</v>
      </c>
      <c r="F36" s="12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.75" customHeight="1">
      <c r="A37" s="14" t="s">
        <v>72</v>
      </c>
      <c r="B37" s="15" t="s">
        <v>73</v>
      </c>
      <c r="C37" s="16">
        <v>2</v>
      </c>
      <c r="D37" s="16">
        <v>1</v>
      </c>
      <c r="E37" s="16">
        <f t="shared" si="1"/>
        <v>2</v>
      </c>
      <c r="F37" s="29">
        <v>2</v>
      </c>
      <c r="G37" s="1" t="s">
        <v>159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 customHeight="1">
      <c r="A38" s="10" t="s">
        <v>74</v>
      </c>
      <c r="B38" s="11" t="s">
        <v>75</v>
      </c>
      <c r="C38" s="12">
        <v>0.5</v>
      </c>
      <c r="D38" s="23">
        <v>3</v>
      </c>
      <c r="E38" s="12">
        <f t="shared" si="1"/>
        <v>1.5</v>
      </c>
      <c r="F38" s="23">
        <v>1.5</v>
      </c>
      <c r="G38" s="1" t="s">
        <v>160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.75" customHeight="1">
      <c r="A39" s="14" t="s">
        <v>76</v>
      </c>
      <c r="B39" s="15" t="s">
        <v>77</v>
      </c>
      <c r="C39" s="16">
        <v>1</v>
      </c>
      <c r="D39" s="16"/>
      <c r="E39" s="16">
        <f t="shared" si="1"/>
        <v>0</v>
      </c>
      <c r="F39" s="16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.75" customHeight="1">
      <c r="A40" s="10" t="s">
        <v>78</v>
      </c>
      <c r="B40" s="11" t="s">
        <v>79</v>
      </c>
      <c r="C40" s="12">
        <v>0.5</v>
      </c>
      <c r="D40" s="12">
        <v>3</v>
      </c>
      <c r="E40" s="12">
        <f t="shared" si="1"/>
        <v>1.5</v>
      </c>
      <c r="F40" s="23">
        <v>1.5</v>
      </c>
      <c r="G40" s="1" t="s">
        <v>163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75" customHeight="1">
      <c r="A41" s="14" t="s">
        <v>80</v>
      </c>
      <c r="B41" s="15" t="s">
        <v>81</v>
      </c>
      <c r="C41" s="16">
        <v>1</v>
      </c>
      <c r="D41" s="29">
        <v>1</v>
      </c>
      <c r="E41" s="16">
        <f t="shared" si="1"/>
        <v>1</v>
      </c>
      <c r="F41" s="29">
        <v>1</v>
      </c>
      <c r="G41" s="1" t="s">
        <v>166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 customHeight="1">
      <c r="A42" s="10" t="s">
        <v>82</v>
      </c>
      <c r="B42" s="11" t="s">
        <v>83</v>
      </c>
      <c r="C42" s="12">
        <v>0.5</v>
      </c>
      <c r="D42" s="12">
        <v>2</v>
      </c>
      <c r="E42" s="12">
        <f t="shared" si="1"/>
        <v>1</v>
      </c>
      <c r="F42" s="23">
        <v>1</v>
      </c>
      <c r="G42" s="1" t="s">
        <v>169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customHeight="1">
      <c r="A43" s="14" t="s">
        <v>84</v>
      </c>
      <c r="B43" s="15" t="s">
        <v>85</v>
      </c>
      <c r="C43" s="16">
        <v>2</v>
      </c>
      <c r="D43" s="16"/>
      <c r="E43" s="16">
        <f t="shared" si="1"/>
        <v>0</v>
      </c>
      <c r="F43" s="16"/>
      <c r="G43" s="1">
        <f>SUM(F25:F43)</f>
        <v>33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 customHeight="1">
      <c r="A44" s="5" t="s">
        <v>86</v>
      </c>
      <c r="B44" s="4" t="s">
        <v>87</v>
      </c>
      <c r="C44" s="6" t="s">
        <v>8</v>
      </c>
      <c r="D44" s="6" t="s">
        <v>9</v>
      </c>
      <c r="E44" s="6" t="s">
        <v>10</v>
      </c>
      <c r="F44" s="6" t="s">
        <v>11</v>
      </c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15.75" customHeight="1">
      <c r="A45" s="17" t="s">
        <v>88</v>
      </c>
      <c r="B45" s="18" t="s">
        <v>89</v>
      </c>
      <c r="C45" s="19">
        <v>16</v>
      </c>
      <c r="D45" s="19"/>
      <c r="E45" s="19">
        <f t="shared" ref="E45:E61" si="2">C45*D45</f>
        <v>0</v>
      </c>
      <c r="F45" s="19"/>
      <c r="G45" s="1" t="s">
        <v>174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>
      <c r="A46" s="10" t="s">
        <v>91</v>
      </c>
      <c r="B46" s="11" t="s">
        <v>175</v>
      </c>
      <c r="C46" s="12">
        <v>12</v>
      </c>
      <c r="D46" s="12">
        <v>1</v>
      </c>
      <c r="E46" s="12">
        <f t="shared" si="2"/>
        <v>12</v>
      </c>
      <c r="F46" s="23">
        <v>12</v>
      </c>
      <c r="G46" s="1" t="s">
        <v>177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>
      <c r="A47" s="17" t="s">
        <v>93</v>
      </c>
      <c r="B47" s="18" t="s">
        <v>179</v>
      </c>
      <c r="C47" s="19">
        <v>10</v>
      </c>
      <c r="D47" s="19"/>
      <c r="E47" s="19">
        <f t="shared" si="2"/>
        <v>0</v>
      </c>
      <c r="F47" s="19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>
      <c r="A48" s="10" t="s">
        <v>95</v>
      </c>
      <c r="B48" s="11" t="s">
        <v>96</v>
      </c>
      <c r="C48" s="12">
        <v>8</v>
      </c>
      <c r="D48" s="23">
        <v>2</v>
      </c>
      <c r="E48" s="12">
        <f t="shared" si="2"/>
        <v>16</v>
      </c>
      <c r="F48" s="23">
        <v>16</v>
      </c>
      <c r="G48" s="1" t="s">
        <v>184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>
      <c r="A49" s="17" t="s">
        <v>97</v>
      </c>
      <c r="B49" s="18" t="s">
        <v>98</v>
      </c>
      <c r="C49" s="19">
        <v>6</v>
      </c>
      <c r="D49" s="19"/>
      <c r="E49" s="19">
        <f t="shared" si="2"/>
        <v>0</v>
      </c>
      <c r="F49" s="19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>
      <c r="A50" s="10" t="s">
        <v>100</v>
      </c>
      <c r="B50" s="11" t="s">
        <v>101</v>
      </c>
      <c r="C50" s="12">
        <v>5</v>
      </c>
      <c r="D50" s="12"/>
      <c r="E50" s="12">
        <f t="shared" si="2"/>
        <v>0</v>
      </c>
      <c r="F50" s="12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>
      <c r="A51" s="17" t="s">
        <v>102</v>
      </c>
      <c r="B51" s="18" t="s">
        <v>103</v>
      </c>
      <c r="C51" s="19">
        <v>6</v>
      </c>
      <c r="D51" s="19"/>
      <c r="E51" s="19">
        <f t="shared" si="2"/>
        <v>0</v>
      </c>
      <c r="F51" s="19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>
      <c r="A52" s="10" t="s">
        <v>104</v>
      </c>
      <c r="B52" s="11" t="s">
        <v>105</v>
      </c>
      <c r="C52" s="12">
        <v>4</v>
      </c>
      <c r="D52" s="12"/>
      <c r="E52" s="12">
        <f t="shared" si="2"/>
        <v>0</v>
      </c>
      <c r="F52" s="12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>
      <c r="A53" s="17" t="s">
        <v>106</v>
      </c>
      <c r="B53" s="18" t="s">
        <v>107</v>
      </c>
      <c r="C53" s="19">
        <v>2</v>
      </c>
      <c r="D53" s="19"/>
      <c r="E53" s="19">
        <f t="shared" si="2"/>
        <v>0</v>
      </c>
      <c r="F53" s="19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>
      <c r="A54" s="10" t="s">
        <v>109</v>
      </c>
      <c r="B54" s="11" t="s">
        <v>110</v>
      </c>
      <c r="C54" s="12">
        <v>4</v>
      </c>
      <c r="D54" s="12"/>
      <c r="E54" s="12">
        <f t="shared" si="2"/>
        <v>0</v>
      </c>
      <c r="F54" s="12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>
      <c r="A55" s="17" t="s">
        <v>111</v>
      </c>
      <c r="B55" s="18" t="s">
        <v>112</v>
      </c>
      <c r="C55" s="19">
        <v>2</v>
      </c>
      <c r="D55" s="19"/>
      <c r="E55" s="19">
        <f t="shared" si="2"/>
        <v>0</v>
      </c>
      <c r="F55" s="19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>
      <c r="A56" s="10" t="s">
        <v>114</v>
      </c>
      <c r="B56" s="11" t="s">
        <v>115</v>
      </c>
      <c r="C56" s="12">
        <v>1</v>
      </c>
      <c r="D56" s="12"/>
      <c r="E56" s="12">
        <f t="shared" si="2"/>
        <v>0</v>
      </c>
      <c r="F56" s="12"/>
      <c r="G56" s="1" t="s">
        <v>193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>
      <c r="A57" s="17" t="s">
        <v>117</v>
      </c>
      <c r="B57" s="18" t="s">
        <v>118</v>
      </c>
      <c r="C57" s="19">
        <v>2</v>
      </c>
      <c r="D57" s="19"/>
      <c r="E57" s="19">
        <f t="shared" si="2"/>
        <v>0</v>
      </c>
      <c r="F57" s="19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>
      <c r="A58" s="10" t="s">
        <v>119</v>
      </c>
      <c r="B58" s="11" t="s">
        <v>120</v>
      </c>
      <c r="C58" s="12">
        <v>2</v>
      </c>
      <c r="D58" s="12"/>
      <c r="E58" s="12">
        <f t="shared" si="2"/>
        <v>0</v>
      </c>
      <c r="F58" s="12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>
      <c r="A59" s="17" t="s">
        <v>122</v>
      </c>
      <c r="B59" s="18" t="s">
        <v>123</v>
      </c>
      <c r="C59" s="19">
        <v>1</v>
      </c>
      <c r="D59" s="19"/>
      <c r="E59" s="19">
        <f t="shared" si="2"/>
        <v>0</v>
      </c>
      <c r="F59" s="19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>
      <c r="A60" s="10" t="s">
        <v>126</v>
      </c>
      <c r="B60" s="11" t="s">
        <v>127</v>
      </c>
      <c r="C60" s="12">
        <v>1</v>
      </c>
      <c r="D60" s="23">
        <v>16</v>
      </c>
      <c r="E60" s="12">
        <f t="shared" si="2"/>
        <v>16</v>
      </c>
      <c r="F60" s="23">
        <v>16</v>
      </c>
      <c r="G60" s="1" t="s">
        <v>200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>
      <c r="A61" s="17" t="s">
        <v>128</v>
      </c>
      <c r="B61" s="18" t="s">
        <v>129</v>
      </c>
      <c r="C61" s="19">
        <v>0.5</v>
      </c>
      <c r="D61" s="33">
        <v>3</v>
      </c>
      <c r="E61" s="19">
        <f t="shared" si="2"/>
        <v>1.5</v>
      </c>
      <c r="F61" s="33">
        <v>1.5</v>
      </c>
      <c r="G61">
        <f>SUM(F45:F61)</f>
        <v>45.5</v>
      </c>
      <c r="H61" s="1" t="s">
        <v>206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>
      <c r="A62" s="5" t="s">
        <v>130</v>
      </c>
      <c r="B62" s="4" t="s">
        <v>132</v>
      </c>
      <c r="C62" s="6" t="s">
        <v>8</v>
      </c>
      <c r="D62" s="6" t="s">
        <v>9</v>
      </c>
      <c r="E62" s="6" t="s">
        <v>10</v>
      </c>
      <c r="F62" s="6" t="s">
        <v>11</v>
      </c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</row>
    <row r="63" spans="1:27" ht="15.75" customHeight="1">
      <c r="A63" s="25" t="s">
        <v>133</v>
      </c>
      <c r="B63" s="26" t="s">
        <v>135</v>
      </c>
      <c r="C63" s="28">
        <v>40</v>
      </c>
      <c r="D63" s="28"/>
      <c r="E63" s="28">
        <f t="shared" ref="E63:E74" si="3">C63*D63</f>
        <v>0</v>
      </c>
      <c r="F63" s="28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>
      <c r="A64" s="10" t="s">
        <v>139</v>
      </c>
      <c r="B64" s="11" t="s">
        <v>140</v>
      </c>
      <c r="C64" s="12">
        <v>20</v>
      </c>
      <c r="D64" s="12"/>
      <c r="E64" s="12">
        <f t="shared" si="3"/>
        <v>0</v>
      </c>
      <c r="F64" s="12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>
      <c r="A65" s="25" t="s">
        <v>142</v>
      </c>
      <c r="B65" s="26" t="s">
        <v>143</v>
      </c>
      <c r="C65" s="28">
        <v>15</v>
      </c>
      <c r="D65" s="28"/>
      <c r="E65" s="28">
        <f t="shared" si="3"/>
        <v>0</v>
      </c>
      <c r="F65" s="28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>
      <c r="A66" s="10" t="s">
        <v>145</v>
      </c>
      <c r="B66" s="11" t="s">
        <v>146</v>
      </c>
      <c r="C66" s="12">
        <v>10</v>
      </c>
      <c r="D66" s="12">
        <v>1</v>
      </c>
      <c r="E66" s="12">
        <f t="shared" si="3"/>
        <v>10</v>
      </c>
      <c r="F66" s="23">
        <v>10</v>
      </c>
      <c r="G66" s="1" t="s">
        <v>208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>
      <c r="A67" s="25" t="s">
        <v>148</v>
      </c>
      <c r="B67" s="26" t="s">
        <v>149</v>
      </c>
      <c r="C67" s="28">
        <v>5</v>
      </c>
      <c r="D67" s="28"/>
      <c r="E67" s="28">
        <f t="shared" si="3"/>
        <v>0</v>
      </c>
      <c r="F67" s="28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>
      <c r="A68" s="10" t="s">
        <v>151</v>
      </c>
      <c r="B68" s="11" t="s">
        <v>152</v>
      </c>
      <c r="C68" s="12">
        <v>10</v>
      </c>
      <c r="D68" s="12">
        <v>1</v>
      </c>
      <c r="E68" s="12">
        <f t="shared" si="3"/>
        <v>10</v>
      </c>
      <c r="F68" s="23">
        <v>10</v>
      </c>
      <c r="G68" s="1" t="s">
        <v>209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>
      <c r="A69" s="25" t="s">
        <v>153</v>
      </c>
      <c r="B69" s="26" t="s">
        <v>154</v>
      </c>
      <c r="C69" s="28">
        <v>4</v>
      </c>
      <c r="D69" s="28">
        <v>2</v>
      </c>
      <c r="E69" s="28">
        <f t="shared" si="3"/>
        <v>8</v>
      </c>
      <c r="F69" s="35">
        <v>8</v>
      </c>
      <c r="G69" s="1" t="s">
        <v>210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>
      <c r="A70" s="10" t="s">
        <v>155</v>
      </c>
      <c r="B70" s="11" t="s">
        <v>156</v>
      </c>
      <c r="C70" s="12">
        <v>2</v>
      </c>
      <c r="D70" s="12">
        <v>3</v>
      </c>
      <c r="E70" s="12">
        <f t="shared" si="3"/>
        <v>6</v>
      </c>
      <c r="F70" s="23">
        <v>6</v>
      </c>
      <c r="G70" t="s">
        <v>211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>
      <c r="A71" s="25" t="s">
        <v>157</v>
      </c>
      <c r="B71" s="26" t="s">
        <v>158</v>
      </c>
      <c r="C71" s="28">
        <v>0.5</v>
      </c>
      <c r="D71" s="28">
        <v>2</v>
      </c>
      <c r="E71" s="28">
        <f t="shared" si="3"/>
        <v>1</v>
      </c>
      <c r="F71" s="35">
        <v>1</v>
      </c>
      <c r="G71" s="1" t="s">
        <v>212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>
      <c r="A72" s="10" t="s">
        <v>161</v>
      </c>
      <c r="B72" s="11" t="s">
        <v>162</v>
      </c>
      <c r="C72" s="12">
        <v>0.5</v>
      </c>
      <c r="D72" s="12"/>
      <c r="E72" s="12">
        <f t="shared" si="3"/>
        <v>0</v>
      </c>
      <c r="F72" s="12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>
      <c r="A73" s="25" t="s">
        <v>164</v>
      </c>
      <c r="B73" s="26" t="s">
        <v>165</v>
      </c>
      <c r="C73" s="28">
        <v>1</v>
      </c>
      <c r="D73" s="28"/>
      <c r="E73" s="28">
        <f t="shared" si="3"/>
        <v>0</v>
      </c>
      <c r="F73" s="28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>
      <c r="A74" s="10" t="s">
        <v>167</v>
      </c>
      <c r="B74" s="11" t="s">
        <v>168</v>
      </c>
      <c r="C74" s="12">
        <v>2</v>
      </c>
      <c r="D74" s="12"/>
      <c r="E74" s="12">
        <f t="shared" si="3"/>
        <v>0</v>
      </c>
      <c r="F74" s="12"/>
      <c r="G74" s="1">
        <f>SUM(F63:F74)</f>
        <v>35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>
      <c r="A75" s="5" t="s">
        <v>170</v>
      </c>
      <c r="B75" s="4" t="s">
        <v>171</v>
      </c>
      <c r="C75" s="6" t="s">
        <v>8</v>
      </c>
      <c r="D75" s="6" t="s">
        <v>9</v>
      </c>
      <c r="E75" s="6" t="s">
        <v>10</v>
      </c>
      <c r="F75" s="6" t="s">
        <v>11</v>
      </c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</row>
    <row r="76" spans="1:27" ht="15.75" customHeight="1">
      <c r="A76" s="30" t="s">
        <v>172</v>
      </c>
      <c r="B76" s="31" t="s">
        <v>173</v>
      </c>
      <c r="C76" s="32">
        <v>16</v>
      </c>
      <c r="D76" s="32"/>
      <c r="E76" s="32">
        <f t="shared" ref="E76:E88" si="4">C76*D76</f>
        <v>0</v>
      </c>
      <c r="F76" s="3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>
      <c r="A77" s="10" t="s">
        <v>176</v>
      </c>
      <c r="B77" s="11" t="s">
        <v>178</v>
      </c>
      <c r="C77" s="12">
        <v>16</v>
      </c>
      <c r="D77" s="12"/>
      <c r="E77" s="12">
        <f t="shared" si="4"/>
        <v>0</v>
      </c>
      <c r="F77" s="1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>
      <c r="A78" s="30" t="s">
        <v>180</v>
      </c>
      <c r="B78" s="31" t="s">
        <v>181</v>
      </c>
      <c r="C78" s="32">
        <v>16</v>
      </c>
      <c r="D78" s="32"/>
      <c r="E78" s="32">
        <f t="shared" si="4"/>
        <v>0</v>
      </c>
      <c r="F78" s="3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>
      <c r="A79" s="10" t="s">
        <v>182</v>
      </c>
      <c r="B79" s="11" t="s">
        <v>183</v>
      </c>
      <c r="C79" s="12">
        <v>12</v>
      </c>
      <c r="D79" s="12"/>
      <c r="E79" s="12">
        <f t="shared" si="4"/>
        <v>0</v>
      </c>
      <c r="F79" s="1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>
      <c r="A80" s="30" t="s">
        <v>185</v>
      </c>
      <c r="B80" s="31" t="s">
        <v>186</v>
      </c>
      <c r="C80" s="32">
        <v>12</v>
      </c>
      <c r="D80" s="32"/>
      <c r="E80" s="32">
        <f t="shared" si="4"/>
        <v>0</v>
      </c>
      <c r="F80" s="3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>
      <c r="A81" s="10" t="s">
        <v>187</v>
      </c>
      <c r="B81" s="11" t="s">
        <v>188</v>
      </c>
      <c r="C81" s="12">
        <v>12</v>
      </c>
      <c r="D81" s="12"/>
      <c r="E81" s="12">
        <f t="shared" si="4"/>
        <v>0</v>
      </c>
      <c r="F81" s="1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>
      <c r="A82" s="30" t="s">
        <v>189</v>
      </c>
      <c r="B82" s="31" t="s">
        <v>190</v>
      </c>
      <c r="C82" s="32">
        <v>10</v>
      </c>
      <c r="D82" s="32"/>
      <c r="E82" s="32">
        <f t="shared" si="4"/>
        <v>0</v>
      </c>
      <c r="F82" s="3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>
      <c r="A83" s="10" t="s">
        <v>191</v>
      </c>
      <c r="B83" s="11" t="s">
        <v>192</v>
      </c>
      <c r="C83" s="12">
        <v>8</v>
      </c>
      <c r="D83" s="12"/>
      <c r="E83" s="12">
        <f t="shared" si="4"/>
        <v>0</v>
      </c>
      <c r="F83" s="1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>
      <c r="A84" s="30" t="s">
        <v>194</v>
      </c>
      <c r="B84" s="31" t="s">
        <v>195</v>
      </c>
      <c r="C84" s="32">
        <v>2</v>
      </c>
      <c r="D84" s="32"/>
      <c r="E84" s="32">
        <f t="shared" si="4"/>
        <v>0</v>
      </c>
      <c r="F84" s="3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>
      <c r="A85" s="10" t="s">
        <v>196</v>
      </c>
      <c r="B85" s="11" t="s">
        <v>197</v>
      </c>
      <c r="C85" s="12">
        <v>6</v>
      </c>
      <c r="D85" s="12"/>
      <c r="E85" s="12">
        <f t="shared" si="4"/>
        <v>0</v>
      </c>
      <c r="F85" s="1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>
      <c r="A86" s="30" t="s">
        <v>198</v>
      </c>
      <c r="B86" s="31" t="s">
        <v>199</v>
      </c>
      <c r="C86" s="32">
        <v>4</v>
      </c>
      <c r="D86" s="39">
        <v>1</v>
      </c>
      <c r="E86" s="32">
        <f t="shared" si="4"/>
        <v>4</v>
      </c>
      <c r="F86" s="32"/>
      <c r="G86" s="22" t="s">
        <v>213</v>
      </c>
      <c r="H86" s="22" t="s">
        <v>214</v>
      </c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>
      <c r="A87" s="10" t="s">
        <v>201</v>
      </c>
      <c r="B87" s="11" t="s">
        <v>202</v>
      </c>
      <c r="C87" s="12">
        <v>2</v>
      </c>
      <c r="D87" s="23">
        <v>1</v>
      </c>
      <c r="E87" s="12">
        <f t="shared" si="4"/>
        <v>2</v>
      </c>
      <c r="F87" s="23">
        <v>2</v>
      </c>
      <c r="G87" s="22" t="s">
        <v>215</v>
      </c>
      <c r="H87" s="22" t="s">
        <v>214</v>
      </c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>
      <c r="A88" s="30" t="s">
        <v>203</v>
      </c>
      <c r="B88" s="31" t="s">
        <v>216</v>
      </c>
      <c r="C88" s="32">
        <v>2</v>
      </c>
      <c r="D88" s="32"/>
      <c r="E88" s="32">
        <f t="shared" si="4"/>
        <v>0</v>
      </c>
      <c r="F88" s="32"/>
      <c r="G88" s="1">
        <f>SUM(F76:F88)</f>
        <v>2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>
      <c r="A89" s="70" t="s">
        <v>205</v>
      </c>
      <c r="B89" s="68" t="s">
        <v>207</v>
      </c>
      <c r="C89" s="34" t="s">
        <v>8</v>
      </c>
      <c r="D89" s="34" t="s">
        <v>9</v>
      </c>
      <c r="E89" s="34" t="s">
        <v>10</v>
      </c>
      <c r="F89" s="34" t="s">
        <v>11</v>
      </c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>
      <c r="A90" s="69"/>
      <c r="B90" s="69"/>
      <c r="C90" s="36" t="s">
        <v>205</v>
      </c>
      <c r="D90" s="37">
        <f t="shared" ref="D90:F90" si="5">SUM(D76:D88,D63:D74,D45:D61,D25:D43,D7:D23)</f>
        <v>60</v>
      </c>
      <c r="E90" s="40">
        <f t="shared" si="5"/>
        <v>166.83333333333334</v>
      </c>
      <c r="F90" s="40">
        <f t="shared" si="5"/>
        <v>156.83000000000001</v>
      </c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>
      <c r="A91" s="38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>
      <c r="A92" s="38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>
      <c r="A93" s="38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>
      <c r="A94" s="38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>
      <c r="A95" s="38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>
      <c r="A96" s="38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>
      <c r="A97" s="38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>
      <c r="A98" s="38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>
      <c r="A99" s="38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>
      <c r="A100" s="38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>
      <c r="A101" s="38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>
      <c r="A102" s="38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>
      <c r="A103" s="38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>
      <c r="A104" s="38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>
      <c r="A105" s="38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>
      <c r="A106" s="38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>
      <c r="A107" s="38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>
      <c r="A108" s="38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>
      <c r="A109" s="38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>
      <c r="A110" s="38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>
      <c r="A111" s="38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>
      <c r="A112" s="38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38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38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A115" s="38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A116" s="38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A117" s="38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A118" s="38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A119" s="38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A120" s="38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A121" s="38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A122" s="38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A123" s="38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A124" s="38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A125" s="38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A126" s="38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A127" s="38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A128" s="38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>
      <c r="A129" s="38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>
      <c r="A130" s="38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>
      <c r="A131" s="38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>
      <c r="A132" s="38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>
      <c r="A133" s="38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>
      <c r="A134" s="38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>
      <c r="A135" s="38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>
      <c r="A136" s="38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>
      <c r="A137" s="38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>
      <c r="A138" s="38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>
      <c r="A139" s="38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>
      <c r="A140" s="38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>
      <c r="A141" s="38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>
      <c r="A142" s="38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>
      <c r="A143" s="38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>
      <c r="A144" s="38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>
      <c r="A145" s="38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>
      <c r="A146" s="38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>
      <c r="A147" s="38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>
      <c r="A148" s="38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>
      <c r="A149" s="38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>
      <c r="A150" s="38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>
      <c r="A151" s="38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>
      <c r="A152" s="38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>
      <c r="A153" s="38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>
      <c r="A154" s="38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>
      <c r="A155" s="38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>
      <c r="A156" s="38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>
      <c r="A157" s="38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>
      <c r="A158" s="38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>
      <c r="A159" s="38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>
      <c r="A160" s="38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>
      <c r="A161" s="38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>
      <c r="A162" s="38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>
      <c r="A163" s="38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>
      <c r="A164" s="38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>
      <c r="A165" s="38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>
      <c r="A166" s="38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>
      <c r="A167" s="38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>
      <c r="A168" s="38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>
      <c r="A169" s="38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>
      <c r="A170" s="38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>
      <c r="A171" s="38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>
      <c r="A172" s="38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>
      <c r="A173" s="38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>
      <c r="A174" s="38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>
      <c r="A175" s="38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>
      <c r="A176" s="38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>
      <c r="A177" s="38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>
      <c r="A178" s="38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>
      <c r="A179" s="38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>
      <c r="A180" s="38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>
      <c r="A181" s="38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>
      <c r="A182" s="38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>
      <c r="A183" s="38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>
      <c r="A184" s="38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>
      <c r="A185" s="38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>
      <c r="A186" s="38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>
      <c r="A187" s="38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>
      <c r="A188" s="38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>
      <c r="A189" s="38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>
      <c r="A190" s="38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>
      <c r="A191" s="38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>
      <c r="A192" s="38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>
      <c r="A193" s="38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>
      <c r="A194" s="38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>
      <c r="A195" s="38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>
      <c r="A196" s="38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>
      <c r="A197" s="38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>
      <c r="A198" s="38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>
      <c r="A199" s="38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>
      <c r="A200" s="38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>
      <c r="A201" s="38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>
      <c r="A202" s="38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>
      <c r="A203" s="38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>
      <c r="A204" s="38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>
      <c r="A205" s="38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>
      <c r="A206" s="38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>
      <c r="A207" s="38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>
      <c r="A208" s="38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>
      <c r="A209" s="38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>
      <c r="A210" s="38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>
      <c r="A211" s="38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>
      <c r="A212" s="38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>
      <c r="A213" s="38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>
      <c r="A214" s="38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>
      <c r="A215" s="38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>
      <c r="A216" s="38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>
      <c r="A217" s="38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>
      <c r="A218" s="38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>
      <c r="A219" s="38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>
      <c r="A220" s="38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>
      <c r="A221" s="38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>
      <c r="A222" s="38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>
      <c r="A223" s="38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>
      <c r="A224" s="38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>
      <c r="A225" s="38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>
      <c r="A226" s="38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>
      <c r="A227" s="38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>
      <c r="A228" s="38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>
      <c r="A229" s="38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>
      <c r="A230" s="38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>
      <c r="A231" s="38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>
      <c r="A232" s="38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>
      <c r="A233" s="38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>
      <c r="A234" s="38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>
      <c r="A235" s="38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>
      <c r="A236" s="38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>
      <c r="A237" s="38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>
      <c r="A238" s="38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>
      <c r="A239" s="38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>
      <c r="A240" s="38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>
      <c r="A241" s="38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>
      <c r="A242" s="38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>
      <c r="A243" s="38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>
      <c r="A244" s="38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>
      <c r="A245" s="38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>
      <c r="A246" s="38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>
      <c r="A247" s="38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>
      <c r="A248" s="38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>
      <c r="A249" s="38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>
      <c r="A250" s="38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>
      <c r="A251" s="38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>
      <c r="A252" s="38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>
      <c r="A253" s="38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>
      <c r="A254" s="38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>
      <c r="A255" s="38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>
      <c r="A256" s="38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>
      <c r="A257" s="38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>
      <c r="A258" s="38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>
      <c r="A259" s="38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>
      <c r="A260" s="38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>
      <c r="A261" s="38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>
      <c r="A262" s="38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>
      <c r="A263" s="38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>
      <c r="A264" s="38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>
      <c r="A265" s="38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>
      <c r="A266" s="38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>
      <c r="A267" s="38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>
      <c r="A268" s="38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>
      <c r="A269" s="38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>
      <c r="A270" s="38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>
      <c r="A271" s="38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>
      <c r="A272" s="38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>
      <c r="A273" s="38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>
      <c r="A274" s="38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>
      <c r="A275" s="38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>
      <c r="A276" s="38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>
      <c r="A277" s="38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>
      <c r="A278" s="38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>
      <c r="A279" s="38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>
      <c r="A280" s="38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>
      <c r="A281" s="38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>
      <c r="A282" s="38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>
      <c r="A283" s="38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>
      <c r="A284" s="38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>
      <c r="A285" s="38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>
      <c r="A286" s="38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>
      <c r="A287" s="38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>
      <c r="A288" s="38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>
      <c r="A289" s="38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>
      <c r="A290" s="38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/>
    <row r="292" spans="1:27" ht="15.75" customHeight="1"/>
    <row r="293" spans="1:27" ht="15.75" customHeight="1"/>
    <row r="294" spans="1:27" ht="15.75" customHeight="1"/>
    <row r="295" spans="1:27" ht="15.75" customHeight="1"/>
    <row r="296" spans="1:27" ht="15.75" customHeight="1"/>
    <row r="297" spans="1:27" ht="15.75" customHeight="1"/>
    <row r="298" spans="1:27" ht="15.75" customHeight="1"/>
    <row r="299" spans="1:27" ht="15.75" customHeight="1"/>
    <row r="300" spans="1:27" ht="15.75" customHeight="1"/>
    <row r="301" spans="1:27" ht="15.75" customHeight="1"/>
    <row r="302" spans="1:27" ht="15.75" customHeight="1"/>
    <row r="303" spans="1:27" ht="15.75" customHeight="1"/>
    <row r="304" spans="1:27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3:F3"/>
    <mergeCell ref="B4:F4"/>
    <mergeCell ref="C5:F5"/>
    <mergeCell ref="A1:F2"/>
    <mergeCell ref="B89:B90"/>
    <mergeCell ref="A89:A90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workbookViewId="0"/>
  </sheetViews>
  <sheetFormatPr defaultColWidth="14.42578125" defaultRowHeight="15" customHeight="1"/>
  <cols>
    <col min="1" max="1" width="10.140625" customWidth="1"/>
    <col min="2" max="2" width="122.7109375" customWidth="1"/>
    <col min="3" max="3" width="14.5703125" customWidth="1"/>
    <col min="4" max="4" width="13.7109375" customWidth="1"/>
    <col min="5" max="5" width="11.42578125" customWidth="1"/>
    <col min="6" max="6" width="10.42578125" customWidth="1"/>
  </cols>
  <sheetData>
    <row r="1" spans="1:26" ht="15.75" customHeight="1">
      <c r="A1" s="62" t="s">
        <v>0</v>
      </c>
      <c r="B1" s="63"/>
      <c r="C1" s="63"/>
      <c r="D1" s="63"/>
      <c r="E1" s="63"/>
      <c r="F1" s="64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>
      <c r="A2" s="65"/>
      <c r="B2" s="66"/>
      <c r="C2" s="66"/>
      <c r="D2" s="66"/>
      <c r="E2" s="66"/>
      <c r="F2" s="67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57" t="s">
        <v>1</v>
      </c>
      <c r="B3" s="58"/>
      <c r="C3" s="58"/>
      <c r="D3" s="58"/>
      <c r="E3" s="58"/>
      <c r="F3" s="59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2"/>
      <c r="B4" s="60" t="s">
        <v>2</v>
      </c>
      <c r="C4" s="58"/>
      <c r="D4" s="58"/>
      <c r="E4" s="58"/>
      <c r="F4" s="59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3" t="s">
        <v>3</v>
      </c>
      <c r="B5" s="4" t="s">
        <v>4</v>
      </c>
      <c r="C5" s="61" t="s">
        <v>5</v>
      </c>
      <c r="D5" s="58"/>
      <c r="E5" s="58"/>
      <c r="F5" s="59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5" t="s">
        <v>6</v>
      </c>
      <c r="B6" s="4" t="s">
        <v>7</v>
      </c>
      <c r="C6" s="6" t="s">
        <v>8</v>
      </c>
      <c r="D6" s="6" t="s">
        <v>9</v>
      </c>
      <c r="E6" s="6" t="s">
        <v>10</v>
      </c>
      <c r="F6" s="6" t="s">
        <v>11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7" t="s">
        <v>12</v>
      </c>
      <c r="B7" s="8" t="s">
        <v>13</v>
      </c>
      <c r="C7" s="9">
        <v>2</v>
      </c>
      <c r="D7" s="9"/>
      <c r="E7" s="9">
        <f t="shared" ref="E7:E23" si="0">C7*D7</f>
        <v>0</v>
      </c>
      <c r="F7" s="9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10" t="s">
        <v>14</v>
      </c>
      <c r="B8" s="11" t="s">
        <v>15</v>
      </c>
      <c r="C8" s="12">
        <v>16</v>
      </c>
      <c r="D8" s="12"/>
      <c r="E8" s="12">
        <f t="shared" si="0"/>
        <v>0</v>
      </c>
      <c r="F8" s="12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7" t="s">
        <v>16</v>
      </c>
      <c r="B9" s="8" t="s">
        <v>17</v>
      </c>
      <c r="C9" s="9">
        <v>12</v>
      </c>
      <c r="D9" s="9"/>
      <c r="E9" s="9">
        <f t="shared" si="0"/>
        <v>0</v>
      </c>
      <c r="F9" s="9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10" t="s">
        <v>18</v>
      </c>
      <c r="B10" s="11" t="s">
        <v>19</v>
      </c>
      <c r="C10" s="12">
        <v>10</v>
      </c>
      <c r="D10" s="12"/>
      <c r="E10" s="12">
        <f t="shared" si="0"/>
        <v>0</v>
      </c>
      <c r="F10" s="1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7" t="s">
        <v>20</v>
      </c>
      <c r="B11" s="8" t="s">
        <v>21</v>
      </c>
      <c r="C11" s="9">
        <v>8</v>
      </c>
      <c r="D11" s="9"/>
      <c r="E11" s="9">
        <f t="shared" si="0"/>
        <v>0</v>
      </c>
      <c r="F11" s="9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>
      <c r="A12" s="10" t="s">
        <v>22</v>
      </c>
      <c r="B12" s="11" t="s">
        <v>23</v>
      </c>
      <c r="C12" s="12">
        <v>6</v>
      </c>
      <c r="D12" s="12"/>
      <c r="E12" s="12">
        <f t="shared" si="0"/>
        <v>0</v>
      </c>
      <c r="F12" s="1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7" t="s">
        <v>24</v>
      </c>
      <c r="B13" s="8" t="s">
        <v>25</v>
      </c>
      <c r="C13" s="9">
        <v>5</v>
      </c>
      <c r="D13" s="9"/>
      <c r="E13" s="9">
        <f t="shared" si="0"/>
        <v>0</v>
      </c>
      <c r="F13" s="9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10" t="s">
        <v>26</v>
      </c>
      <c r="B14" s="11" t="s">
        <v>27</v>
      </c>
      <c r="C14" s="12">
        <v>2</v>
      </c>
      <c r="D14" s="12"/>
      <c r="E14" s="12">
        <f t="shared" si="0"/>
        <v>0</v>
      </c>
      <c r="F14" s="12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7" t="s">
        <v>28</v>
      </c>
      <c r="B15" s="8" t="s">
        <v>29</v>
      </c>
      <c r="C15" s="9">
        <v>1</v>
      </c>
      <c r="D15" s="9"/>
      <c r="E15" s="9">
        <f t="shared" si="0"/>
        <v>0</v>
      </c>
      <c r="F15" s="9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>
      <c r="A16" s="10" t="s">
        <v>30</v>
      </c>
      <c r="B16" s="11" t="s">
        <v>31</v>
      </c>
      <c r="C16" s="12">
        <v>1</v>
      </c>
      <c r="D16" s="12"/>
      <c r="E16" s="12">
        <f t="shared" si="0"/>
        <v>0</v>
      </c>
      <c r="F16" s="12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7" t="s">
        <v>32</v>
      </c>
      <c r="B17" s="8" t="s">
        <v>33</v>
      </c>
      <c r="C17" s="9">
        <v>1</v>
      </c>
      <c r="D17" s="9"/>
      <c r="E17" s="9">
        <f t="shared" si="0"/>
        <v>0</v>
      </c>
      <c r="F17" s="9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10" t="s">
        <v>34</v>
      </c>
      <c r="B18" s="11" t="s">
        <v>35</v>
      </c>
      <c r="C18" s="12">
        <v>1</v>
      </c>
      <c r="D18" s="12"/>
      <c r="E18" s="12">
        <f t="shared" si="0"/>
        <v>0</v>
      </c>
      <c r="F18" s="12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7" t="s">
        <v>36</v>
      </c>
      <c r="B19" s="8" t="s">
        <v>37</v>
      </c>
      <c r="C19" s="9">
        <v>2</v>
      </c>
      <c r="D19" s="9"/>
      <c r="E19" s="9">
        <f t="shared" si="0"/>
        <v>0</v>
      </c>
      <c r="F19" s="9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10" t="s">
        <v>38</v>
      </c>
      <c r="B20" s="11" t="s">
        <v>39</v>
      </c>
      <c r="C20" s="12">
        <v>1</v>
      </c>
      <c r="D20" s="12"/>
      <c r="E20" s="12">
        <f t="shared" si="0"/>
        <v>0</v>
      </c>
      <c r="F20" s="12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7" t="s">
        <v>40</v>
      </c>
      <c r="B21" s="8" t="s">
        <v>41</v>
      </c>
      <c r="C21" s="9">
        <v>1</v>
      </c>
      <c r="D21" s="9"/>
      <c r="E21" s="9">
        <f t="shared" si="0"/>
        <v>0</v>
      </c>
      <c r="F21" s="9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0" t="s">
        <v>42</v>
      </c>
      <c r="B22" s="11" t="s">
        <v>43</v>
      </c>
      <c r="C22" s="12">
        <v>1</v>
      </c>
      <c r="D22" s="12"/>
      <c r="E22" s="12">
        <f t="shared" si="0"/>
        <v>0</v>
      </c>
      <c r="F22" s="12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7" t="s">
        <v>44</v>
      </c>
      <c r="B23" s="8" t="s">
        <v>45</v>
      </c>
      <c r="C23" s="9">
        <v>0.5</v>
      </c>
      <c r="D23" s="9"/>
      <c r="E23" s="9">
        <f t="shared" si="0"/>
        <v>0</v>
      </c>
      <c r="F23" s="9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5" t="s">
        <v>46</v>
      </c>
      <c r="B24" s="4" t="s">
        <v>47</v>
      </c>
      <c r="C24" s="6" t="s">
        <v>8</v>
      </c>
      <c r="D24" s="6" t="s">
        <v>9</v>
      </c>
      <c r="E24" s="6" t="s">
        <v>10</v>
      </c>
      <c r="F24" s="6" t="s">
        <v>11</v>
      </c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5.75" customHeight="1">
      <c r="A25" s="14" t="s">
        <v>48</v>
      </c>
      <c r="B25" s="15" t="s">
        <v>49</v>
      </c>
      <c r="C25" s="16">
        <v>16</v>
      </c>
      <c r="D25" s="16"/>
      <c r="E25" s="16">
        <f t="shared" ref="E25:E43" si="1">C25*D25</f>
        <v>0</v>
      </c>
      <c r="F25" s="16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0" t="s">
        <v>50</v>
      </c>
      <c r="B26" s="11" t="s">
        <v>51</v>
      </c>
      <c r="C26" s="12">
        <v>12</v>
      </c>
      <c r="D26" s="12"/>
      <c r="E26" s="12">
        <f t="shared" si="1"/>
        <v>0</v>
      </c>
      <c r="F26" s="12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4" t="s">
        <v>52</v>
      </c>
      <c r="B27" s="15" t="s">
        <v>53</v>
      </c>
      <c r="C27" s="16">
        <v>10</v>
      </c>
      <c r="D27" s="16"/>
      <c r="E27" s="16">
        <f t="shared" si="1"/>
        <v>0</v>
      </c>
      <c r="F27" s="16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0" t="s">
        <v>54</v>
      </c>
      <c r="B28" s="11" t="s">
        <v>55</v>
      </c>
      <c r="C28" s="12">
        <v>8</v>
      </c>
      <c r="D28" s="12"/>
      <c r="E28" s="12">
        <f t="shared" si="1"/>
        <v>0</v>
      </c>
      <c r="F28" s="12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4" t="s">
        <v>56</v>
      </c>
      <c r="B29" s="15" t="s">
        <v>57</v>
      </c>
      <c r="C29" s="16">
        <v>6</v>
      </c>
      <c r="D29" s="16"/>
      <c r="E29" s="16">
        <f t="shared" si="1"/>
        <v>0</v>
      </c>
      <c r="F29" s="1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0" t="s">
        <v>58</v>
      </c>
      <c r="B30" s="11" t="s">
        <v>59</v>
      </c>
      <c r="C30" s="12">
        <v>5</v>
      </c>
      <c r="D30" s="12"/>
      <c r="E30" s="12">
        <f t="shared" si="1"/>
        <v>0</v>
      </c>
      <c r="F30" s="12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4" t="s">
        <v>60</v>
      </c>
      <c r="B31" s="15" t="s">
        <v>61</v>
      </c>
      <c r="C31" s="16">
        <v>6</v>
      </c>
      <c r="D31" s="16"/>
      <c r="E31" s="16">
        <f t="shared" si="1"/>
        <v>0</v>
      </c>
      <c r="F31" s="16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0" t="s">
        <v>62</v>
      </c>
      <c r="B32" s="11" t="s">
        <v>63</v>
      </c>
      <c r="C32" s="12">
        <v>4</v>
      </c>
      <c r="D32" s="12"/>
      <c r="E32" s="12">
        <f t="shared" si="1"/>
        <v>0</v>
      </c>
      <c r="F32" s="12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4" t="s">
        <v>64</v>
      </c>
      <c r="B33" s="15" t="s">
        <v>65</v>
      </c>
      <c r="C33" s="16">
        <v>2</v>
      </c>
      <c r="D33" s="16"/>
      <c r="E33" s="16">
        <f t="shared" si="1"/>
        <v>0</v>
      </c>
      <c r="F33" s="16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0" t="s">
        <v>66</v>
      </c>
      <c r="B34" s="11" t="s">
        <v>67</v>
      </c>
      <c r="C34" s="12">
        <v>4</v>
      </c>
      <c r="D34" s="12"/>
      <c r="E34" s="12">
        <f t="shared" si="1"/>
        <v>0</v>
      </c>
      <c r="F34" s="12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4" t="s">
        <v>68</v>
      </c>
      <c r="B35" s="15" t="s">
        <v>69</v>
      </c>
      <c r="C35" s="16">
        <v>2</v>
      </c>
      <c r="D35" s="16"/>
      <c r="E35" s="16">
        <f t="shared" si="1"/>
        <v>0</v>
      </c>
      <c r="F35" s="16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0" t="s">
        <v>70</v>
      </c>
      <c r="B36" s="11" t="s">
        <v>71</v>
      </c>
      <c r="C36" s="12">
        <v>1</v>
      </c>
      <c r="D36" s="12"/>
      <c r="E36" s="12">
        <f t="shared" si="1"/>
        <v>0</v>
      </c>
      <c r="F36" s="12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4" t="s">
        <v>72</v>
      </c>
      <c r="B37" s="15" t="s">
        <v>73</v>
      </c>
      <c r="C37" s="16">
        <v>2</v>
      </c>
      <c r="D37" s="16"/>
      <c r="E37" s="16">
        <f t="shared" si="1"/>
        <v>0</v>
      </c>
      <c r="F37" s="16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0" t="s">
        <v>74</v>
      </c>
      <c r="B38" s="11" t="s">
        <v>75</v>
      </c>
      <c r="C38" s="12">
        <v>0.5</v>
      </c>
      <c r="D38" s="12"/>
      <c r="E38" s="12">
        <f t="shared" si="1"/>
        <v>0</v>
      </c>
      <c r="F38" s="1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4" t="s">
        <v>76</v>
      </c>
      <c r="B39" s="15" t="s">
        <v>77</v>
      </c>
      <c r="C39" s="16">
        <v>1</v>
      </c>
      <c r="D39" s="16"/>
      <c r="E39" s="16">
        <f t="shared" si="1"/>
        <v>0</v>
      </c>
      <c r="F39" s="16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0" t="s">
        <v>78</v>
      </c>
      <c r="B40" s="11" t="s">
        <v>79</v>
      </c>
      <c r="C40" s="12">
        <v>0.5</v>
      </c>
      <c r="D40" s="12"/>
      <c r="E40" s="12">
        <f t="shared" si="1"/>
        <v>0</v>
      </c>
      <c r="F40" s="1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4" t="s">
        <v>80</v>
      </c>
      <c r="B41" s="15" t="s">
        <v>81</v>
      </c>
      <c r="C41" s="16">
        <v>1</v>
      </c>
      <c r="D41" s="16"/>
      <c r="E41" s="16">
        <f t="shared" si="1"/>
        <v>0</v>
      </c>
      <c r="F41" s="16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0" t="s">
        <v>82</v>
      </c>
      <c r="B42" s="11" t="s">
        <v>83</v>
      </c>
      <c r="C42" s="12">
        <v>0.5</v>
      </c>
      <c r="D42" s="12"/>
      <c r="E42" s="12">
        <f t="shared" si="1"/>
        <v>0</v>
      </c>
      <c r="F42" s="1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4" t="s">
        <v>84</v>
      </c>
      <c r="B43" s="15" t="s">
        <v>85</v>
      </c>
      <c r="C43" s="16">
        <v>2</v>
      </c>
      <c r="D43" s="16"/>
      <c r="E43" s="16">
        <f t="shared" si="1"/>
        <v>0</v>
      </c>
      <c r="F43" s="16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5" t="s">
        <v>86</v>
      </c>
      <c r="B44" s="4" t="s">
        <v>87</v>
      </c>
      <c r="C44" s="6" t="s">
        <v>8</v>
      </c>
      <c r="D44" s="6" t="s">
        <v>9</v>
      </c>
      <c r="E44" s="6" t="s">
        <v>10</v>
      </c>
      <c r="F44" s="6" t="s">
        <v>11</v>
      </c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15.75" customHeight="1">
      <c r="A45" s="17" t="s">
        <v>88</v>
      </c>
      <c r="B45" s="18" t="s">
        <v>89</v>
      </c>
      <c r="C45" s="19">
        <v>16</v>
      </c>
      <c r="D45" s="19"/>
      <c r="E45" s="19">
        <f t="shared" ref="E45:E61" si="2">C45*D45</f>
        <v>0</v>
      </c>
      <c r="F45" s="19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0" t="s">
        <v>91</v>
      </c>
      <c r="B46" s="11" t="s">
        <v>92</v>
      </c>
      <c r="C46" s="12">
        <v>12</v>
      </c>
      <c r="D46" s="12"/>
      <c r="E46" s="12">
        <f t="shared" si="2"/>
        <v>0</v>
      </c>
      <c r="F46" s="12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7" t="s">
        <v>93</v>
      </c>
      <c r="B47" s="18" t="s">
        <v>94</v>
      </c>
      <c r="C47" s="19">
        <v>10</v>
      </c>
      <c r="D47" s="19"/>
      <c r="E47" s="19">
        <f t="shared" si="2"/>
        <v>0</v>
      </c>
      <c r="F47" s="19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0" t="s">
        <v>95</v>
      </c>
      <c r="B48" s="11" t="s">
        <v>96</v>
      </c>
      <c r="C48" s="12">
        <v>8</v>
      </c>
      <c r="D48" s="12"/>
      <c r="E48" s="12">
        <f t="shared" si="2"/>
        <v>0</v>
      </c>
      <c r="F48" s="12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7" t="s">
        <v>97</v>
      </c>
      <c r="B49" s="18" t="s">
        <v>98</v>
      </c>
      <c r="C49" s="19">
        <v>6</v>
      </c>
      <c r="D49" s="19"/>
      <c r="E49" s="19">
        <f t="shared" si="2"/>
        <v>0</v>
      </c>
      <c r="F49" s="19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0" t="s">
        <v>100</v>
      </c>
      <c r="B50" s="11" t="s">
        <v>101</v>
      </c>
      <c r="C50" s="12">
        <v>5</v>
      </c>
      <c r="D50" s="12"/>
      <c r="E50" s="12">
        <f t="shared" si="2"/>
        <v>0</v>
      </c>
      <c r="F50" s="12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7" t="s">
        <v>102</v>
      </c>
      <c r="B51" s="18" t="s">
        <v>103</v>
      </c>
      <c r="C51" s="19">
        <v>6</v>
      </c>
      <c r="D51" s="19"/>
      <c r="E51" s="19">
        <f t="shared" si="2"/>
        <v>0</v>
      </c>
      <c r="F51" s="19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0" t="s">
        <v>104</v>
      </c>
      <c r="B52" s="11" t="s">
        <v>105</v>
      </c>
      <c r="C52" s="12">
        <v>4</v>
      </c>
      <c r="D52" s="12"/>
      <c r="E52" s="12">
        <f t="shared" si="2"/>
        <v>0</v>
      </c>
      <c r="F52" s="12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7" t="s">
        <v>106</v>
      </c>
      <c r="B53" s="18" t="s">
        <v>107</v>
      </c>
      <c r="C53" s="19">
        <v>2</v>
      </c>
      <c r="D53" s="19"/>
      <c r="E53" s="19">
        <f t="shared" si="2"/>
        <v>0</v>
      </c>
      <c r="F53" s="19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0" t="s">
        <v>109</v>
      </c>
      <c r="B54" s="11" t="s">
        <v>110</v>
      </c>
      <c r="C54" s="12">
        <v>4</v>
      </c>
      <c r="D54" s="12"/>
      <c r="E54" s="12">
        <f t="shared" si="2"/>
        <v>0</v>
      </c>
      <c r="F54" s="12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7" t="s">
        <v>111</v>
      </c>
      <c r="B55" s="18" t="s">
        <v>112</v>
      </c>
      <c r="C55" s="19">
        <v>2</v>
      </c>
      <c r="D55" s="19"/>
      <c r="E55" s="19">
        <f t="shared" si="2"/>
        <v>0</v>
      </c>
      <c r="F55" s="19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0" t="s">
        <v>114</v>
      </c>
      <c r="B56" s="11" t="s">
        <v>115</v>
      </c>
      <c r="C56" s="12">
        <v>1</v>
      </c>
      <c r="D56" s="12"/>
      <c r="E56" s="12">
        <f t="shared" si="2"/>
        <v>0</v>
      </c>
      <c r="F56" s="12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7" t="s">
        <v>117</v>
      </c>
      <c r="B57" s="18" t="s">
        <v>118</v>
      </c>
      <c r="C57" s="19">
        <v>2</v>
      </c>
      <c r="D57" s="19"/>
      <c r="E57" s="19">
        <f t="shared" si="2"/>
        <v>0</v>
      </c>
      <c r="F57" s="19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0" t="s">
        <v>119</v>
      </c>
      <c r="B58" s="11" t="s">
        <v>120</v>
      </c>
      <c r="C58" s="12">
        <v>2</v>
      </c>
      <c r="D58" s="12"/>
      <c r="E58" s="12">
        <f t="shared" si="2"/>
        <v>0</v>
      </c>
      <c r="F58" s="12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7" t="s">
        <v>122</v>
      </c>
      <c r="B59" s="18" t="s">
        <v>123</v>
      </c>
      <c r="C59" s="19">
        <v>1</v>
      </c>
      <c r="D59" s="19"/>
      <c r="E59" s="19">
        <f t="shared" si="2"/>
        <v>0</v>
      </c>
      <c r="F59" s="19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0" t="s">
        <v>126</v>
      </c>
      <c r="B60" s="11" t="s">
        <v>127</v>
      </c>
      <c r="C60" s="12">
        <v>1</v>
      </c>
      <c r="D60" s="12"/>
      <c r="E60" s="12">
        <f t="shared" si="2"/>
        <v>0</v>
      </c>
      <c r="F60" s="12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7" t="s">
        <v>128</v>
      </c>
      <c r="B61" s="18" t="s">
        <v>129</v>
      </c>
      <c r="C61" s="19">
        <v>0.5</v>
      </c>
      <c r="D61" s="19"/>
      <c r="E61" s="19">
        <f t="shared" si="2"/>
        <v>0</v>
      </c>
      <c r="F61" s="19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5" t="s">
        <v>130</v>
      </c>
      <c r="B62" s="4" t="s">
        <v>132</v>
      </c>
      <c r="C62" s="6" t="s">
        <v>8</v>
      </c>
      <c r="D62" s="6" t="s">
        <v>9</v>
      </c>
      <c r="E62" s="6" t="s">
        <v>10</v>
      </c>
      <c r="F62" s="6" t="s">
        <v>11</v>
      </c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15.75" customHeight="1">
      <c r="A63" s="25" t="s">
        <v>133</v>
      </c>
      <c r="B63" s="26" t="s">
        <v>135</v>
      </c>
      <c r="C63" s="28">
        <v>40</v>
      </c>
      <c r="D63" s="28"/>
      <c r="E63" s="28">
        <f t="shared" ref="E63:E74" si="3">C63*D63</f>
        <v>0</v>
      </c>
      <c r="F63" s="28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0" t="s">
        <v>139</v>
      </c>
      <c r="B64" s="11" t="s">
        <v>140</v>
      </c>
      <c r="C64" s="12">
        <v>20</v>
      </c>
      <c r="D64" s="12"/>
      <c r="E64" s="12">
        <f t="shared" si="3"/>
        <v>0</v>
      </c>
      <c r="F64" s="12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25" t="s">
        <v>142</v>
      </c>
      <c r="B65" s="26" t="s">
        <v>143</v>
      </c>
      <c r="C65" s="28">
        <v>15</v>
      </c>
      <c r="D65" s="28"/>
      <c r="E65" s="28">
        <f t="shared" si="3"/>
        <v>0</v>
      </c>
      <c r="F65" s="28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0" t="s">
        <v>145</v>
      </c>
      <c r="B66" s="11" t="s">
        <v>146</v>
      </c>
      <c r="C66" s="12">
        <v>10</v>
      </c>
      <c r="D66" s="12"/>
      <c r="E66" s="12">
        <f t="shared" si="3"/>
        <v>0</v>
      </c>
      <c r="F66" s="12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25" t="s">
        <v>148</v>
      </c>
      <c r="B67" s="26" t="s">
        <v>149</v>
      </c>
      <c r="C67" s="28">
        <v>5</v>
      </c>
      <c r="D67" s="28"/>
      <c r="E67" s="28">
        <f t="shared" si="3"/>
        <v>0</v>
      </c>
      <c r="F67" s="28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0" t="s">
        <v>151</v>
      </c>
      <c r="B68" s="11" t="s">
        <v>152</v>
      </c>
      <c r="C68" s="12">
        <v>10</v>
      </c>
      <c r="D68" s="12"/>
      <c r="E68" s="12">
        <f t="shared" si="3"/>
        <v>0</v>
      </c>
      <c r="F68" s="12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25" t="s">
        <v>153</v>
      </c>
      <c r="B69" s="26" t="s">
        <v>154</v>
      </c>
      <c r="C69" s="28">
        <v>4</v>
      </c>
      <c r="D69" s="28"/>
      <c r="E69" s="28">
        <f t="shared" si="3"/>
        <v>0</v>
      </c>
      <c r="F69" s="28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0" t="s">
        <v>155</v>
      </c>
      <c r="B70" s="11" t="s">
        <v>156</v>
      </c>
      <c r="C70" s="12">
        <v>2</v>
      </c>
      <c r="D70" s="12"/>
      <c r="E70" s="12">
        <f t="shared" si="3"/>
        <v>0</v>
      </c>
      <c r="F70" s="12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25" t="s">
        <v>157</v>
      </c>
      <c r="B71" s="26" t="s">
        <v>158</v>
      </c>
      <c r="C71" s="28">
        <v>0.5</v>
      </c>
      <c r="D71" s="28"/>
      <c r="E71" s="28">
        <f t="shared" si="3"/>
        <v>0</v>
      </c>
      <c r="F71" s="28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0" t="s">
        <v>161</v>
      </c>
      <c r="B72" s="11" t="s">
        <v>162</v>
      </c>
      <c r="C72" s="12">
        <v>0.5</v>
      </c>
      <c r="D72" s="12"/>
      <c r="E72" s="12">
        <f t="shared" si="3"/>
        <v>0</v>
      </c>
      <c r="F72" s="12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25" t="s">
        <v>164</v>
      </c>
      <c r="B73" s="26" t="s">
        <v>165</v>
      </c>
      <c r="C73" s="28">
        <v>1</v>
      </c>
      <c r="D73" s="28"/>
      <c r="E73" s="28">
        <f t="shared" si="3"/>
        <v>0</v>
      </c>
      <c r="F73" s="28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0" t="s">
        <v>167</v>
      </c>
      <c r="B74" s="11" t="s">
        <v>168</v>
      </c>
      <c r="C74" s="12">
        <v>2</v>
      </c>
      <c r="D74" s="12"/>
      <c r="E74" s="12">
        <f t="shared" si="3"/>
        <v>0</v>
      </c>
      <c r="F74" s="12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5" t="s">
        <v>170</v>
      </c>
      <c r="B75" s="4" t="s">
        <v>171</v>
      </c>
      <c r="C75" s="6" t="s">
        <v>8</v>
      </c>
      <c r="D75" s="6" t="s">
        <v>9</v>
      </c>
      <c r="E75" s="6" t="s">
        <v>10</v>
      </c>
      <c r="F75" s="6" t="s">
        <v>11</v>
      </c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15.75" customHeight="1">
      <c r="A76" s="30" t="s">
        <v>172</v>
      </c>
      <c r="B76" s="31" t="s">
        <v>173</v>
      </c>
      <c r="C76" s="32">
        <v>16</v>
      </c>
      <c r="D76" s="32"/>
      <c r="E76" s="32">
        <f t="shared" ref="E76:E88" si="4">C76*D76</f>
        <v>0</v>
      </c>
      <c r="F76" s="3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0" t="s">
        <v>176</v>
      </c>
      <c r="B77" s="11" t="s">
        <v>178</v>
      </c>
      <c r="C77" s="12">
        <v>16</v>
      </c>
      <c r="D77" s="12"/>
      <c r="E77" s="12">
        <f t="shared" si="4"/>
        <v>0</v>
      </c>
      <c r="F77" s="1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30" t="s">
        <v>180</v>
      </c>
      <c r="B78" s="31" t="s">
        <v>181</v>
      </c>
      <c r="C78" s="32">
        <v>16</v>
      </c>
      <c r="D78" s="32"/>
      <c r="E78" s="32">
        <f t="shared" si="4"/>
        <v>0</v>
      </c>
      <c r="F78" s="3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0" t="s">
        <v>182</v>
      </c>
      <c r="B79" s="11" t="s">
        <v>183</v>
      </c>
      <c r="C79" s="12">
        <v>12</v>
      </c>
      <c r="D79" s="12"/>
      <c r="E79" s="12">
        <f t="shared" si="4"/>
        <v>0</v>
      </c>
      <c r="F79" s="1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30" t="s">
        <v>185</v>
      </c>
      <c r="B80" s="31" t="s">
        <v>186</v>
      </c>
      <c r="C80" s="32">
        <v>12</v>
      </c>
      <c r="D80" s="32"/>
      <c r="E80" s="32">
        <f t="shared" si="4"/>
        <v>0</v>
      </c>
      <c r="F80" s="3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0" t="s">
        <v>187</v>
      </c>
      <c r="B81" s="11" t="s">
        <v>188</v>
      </c>
      <c r="C81" s="12">
        <v>12</v>
      </c>
      <c r="D81" s="12"/>
      <c r="E81" s="12">
        <f t="shared" si="4"/>
        <v>0</v>
      </c>
      <c r="F81" s="1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30" t="s">
        <v>189</v>
      </c>
      <c r="B82" s="31" t="s">
        <v>190</v>
      </c>
      <c r="C82" s="32">
        <v>10</v>
      </c>
      <c r="D82" s="32"/>
      <c r="E82" s="32">
        <f t="shared" si="4"/>
        <v>0</v>
      </c>
      <c r="F82" s="3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0" t="s">
        <v>191</v>
      </c>
      <c r="B83" s="11" t="s">
        <v>192</v>
      </c>
      <c r="C83" s="12">
        <v>8</v>
      </c>
      <c r="D83" s="12"/>
      <c r="E83" s="12">
        <f t="shared" si="4"/>
        <v>0</v>
      </c>
      <c r="F83" s="1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30" t="s">
        <v>194</v>
      </c>
      <c r="B84" s="31" t="s">
        <v>195</v>
      </c>
      <c r="C84" s="32">
        <v>2</v>
      </c>
      <c r="D84" s="32"/>
      <c r="E84" s="32">
        <f t="shared" si="4"/>
        <v>0</v>
      </c>
      <c r="F84" s="3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0" t="s">
        <v>196</v>
      </c>
      <c r="B85" s="11" t="s">
        <v>197</v>
      </c>
      <c r="C85" s="12">
        <v>6</v>
      </c>
      <c r="D85" s="12"/>
      <c r="E85" s="12">
        <f t="shared" si="4"/>
        <v>0</v>
      </c>
      <c r="F85" s="1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30" t="s">
        <v>198</v>
      </c>
      <c r="B86" s="31" t="s">
        <v>199</v>
      </c>
      <c r="C86" s="32">
        <v>4</v>
      </c>
      <c r="D86" s="32"/>
      <c r="E86" s="32">
        <f t="shared" si="4"/>
        <v>0</v>
      </c>
      <c r="F86" s="3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0" t="s">
        <v>201</v>
      </c>
      <c r="B87" s="11" t="s">
        <v>202</v>
      </c>
      <c r="C87" s="12">
        <v>2</v>
      </c>
      <c r="D87" s="12"/>
      <c r="E87" s="12">
        <f t="shared" si="4"/>
        <v>0</v>
      </c>
      <c r="F87" s="1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30" t="s">
        <v>203</v>
      </c>
      <c r="B88" s="31" t="s">
        <v>204</v>
      </c>
      <c r="C88" s="32">
        <v>2</v>
      </c>
      <c r="D88" s="32"/>
      <c r="E88" s="32">
        <f t="shared" si="4"/>
        <v>0</v>
      </c>
      <c r="F88" s="3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70" t="s">
        <v>205</v>
      </c>
      <c r="B89" s="68" t="s">
        <v>207</v>
      </c>
      <c r="C89" s="34" t="s">
        <v>8</v>
      </c>
      <c r="D89" s="34" t="s">
        <v>9</v>
      </c>
      <c r="E89" s="34" t="s">
        <v>10</v>
      </c>
      <c r="F89" s="34" t="s">
        <v>11</v>
      </c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69"/>
      <c r="B90" s="69"/>
      <c r="C90" s="36" t="s">
        <v>205</v>
      </c>
      <c r="D90" s="37">
        <f t="shared" ref="D90:E90" si="5">SUM(D76:D88,D63:D74,D45:D61,D25:D43,D7:D23)</f>
        <v>0</v>
      </c>
      <c r="E90" s="37">
        <f t="shared" si="5"/>
        <v>0</v>
      </c>
      <c r="F90" s="37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38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38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38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38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38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38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38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38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38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38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38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38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38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38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38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38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38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38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38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38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38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38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38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38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38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38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38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38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38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38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38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38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38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38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38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38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38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38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38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38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38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38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38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38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38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38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38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38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38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38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38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38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38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38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38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38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38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38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38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38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38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38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38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38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38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38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38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38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38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38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38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38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38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38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38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38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38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38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38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38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38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38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38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38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38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38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38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38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38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38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38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38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38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38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38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38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38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38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38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38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38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38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38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38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38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38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38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38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38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38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38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38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38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38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38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38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38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38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38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38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38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38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38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38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38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38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38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38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38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38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38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38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38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38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38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38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38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38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38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38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38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38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38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38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38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38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38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38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38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38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38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38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38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38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38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38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38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38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38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38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38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38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38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38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38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38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38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38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38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38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38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38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38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38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38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38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38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38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38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38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38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38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38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38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38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38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38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38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38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38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38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38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38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38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38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38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38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38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38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38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/>
    <row r="292" spans="1:26" ht="15.75" customHeight="1"/>
    <row r="293" spans="1:26" ht="15.75" customHeight="1"/>
    <row r="294" spans="1:26" ht="15.75" customHeight="1"/>
    <row r="295" spans="1:26" ht="15.75" customHeight="1"/>
    <row r="296" spans="1:26" ht="15.75" customHeight="1"/>
    <row r="297" spans="1:26" ht="15.75" customHeight="1"/>
    <row r="298" spans="1:26" ht="15.75" customHeight="1"/>
    <row r="299" spans="1:26" ht="15.75" customHeight="1"/>
    <row r="300" spans="1:26" ht="15.75" customHeight="1"/>
    <row r="301" spans="1:26" ht="15.75" customHeight="1"/>
    <row r="302" spans="1:26" ht="15.75" customHeight="1"/>
    <row r="303" spans="1:26" ht="15.75" customHeight="1"/>
    <row r="304" spans="1:26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1:F2"/>
    <mergeCell ref="A3:F3"/>
    <mergeCell ref="B4:F4"/>
    <mergeCell ref="B89:B90"/>
    <mergeCell ref="A89:A90"/>
    <mergeCell ref="C5:F5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1000"/>
  <sheetViews>
    <sheetView workbookViewId="0"/>
  </sheetViews>
  <sheetFormatPr defaultColWidth="14.42578125" defaultRowHeight="15" customHeight="1"/>
  <cols>
    <col min="1" max="1" width="10.140625" customWidth="1"/>
    <col min="2" max="2" width="122.7109375" customWidth="1"/>
    <col min="3" max="3" width="14.5703125" customWidth="1"/>
    <col min="4" max="4" width="13.7109375" customWidth="1"/>
    <col min="5" max="5" width="11.42578125" customWidth="1"/>
    <col min="6" max="6" width="10.42578125" customWidth="1"/>
  </cols>
  <sheetData>
    <row r="1" spans="1:27" ht="15.75" customHeight="1">
      <c r="A1" s="62" t="s">
        <v>0</v>
      </c>
      <c r="B1" s="63"/>
      <c r="C1" s="63"/>
      <c r="D1" s="63"/>
      <c r="E1" s="63"/>
      <c r="F1" s="64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5.75" customHeight="1">
      <c r="A2" s="65"/>
      <c r="B2" s="66"/>
      <c r="C2" s="66"/>
      <c r="D2" s="66"/>
      <c r="E2" s="66"/>
      <c r="F2" s="67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5.75" customHeight="1">
      <c r="A3" s="57" t="s">
        <v>1</v>
      </c>
      <c r="B3" s="58"/>
      <c r="C3" s="58"/>
      <c r="D3" s="58"/>
      <c r="E3" s="58"/>
      <c r="F3" s="59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5.75" customHeight="1">
      <c r="A4" s="2"/>
      <c r="B4" s="60" t="s">
        <v>90</v>
      </c>
      <c r="C4" s="58"/>
      <c r="D4" s="58"/>
      <c r="E4" s="58"/>
      <c r="F4" s="59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5.75" customHeight="1">
      <c r="A5" s="3" t="s">
        <v>3</v>
      </c>
      <c r="B5" s="4" t="s">
        <v>4</v>
      </c>
      <c r="C5" s="61" t="s">
        <v>5</v>
      </c>
      <c r="D5" s="58"/>
      <c r="E5" s="58"/>
      <c r="F5" s="59"/>
      <c r="G5" s="1"/>
      <c r="H5" s="1"/>
      <c r="I5" s="1"/>
      <c r="J5" s="24"/>
      <c r="K5" s="22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5.75" customHeight="1">
      <c r="A6" s="5" t="s">
        <v>6</v>
      </c>
      <c r="B6" s="4" t="s">
        <v>7</v>
      </c>
      <c r="C6" s="6" t="s">
        <v>8</v>
      </c>
      <c r="D6" s="6" t="s">
        <v>9</v>
      </c>
      <c r="E6" s="6" t="s">
        <v>10</v>
      </c>
      <c r="F6" s="6" t="s">
        <v>11</v>
      </c>
      <c r="G6" s="1"/>
      <c r="H6" s="1"/>
      <c r="I6" s="1"/>
      <c r="J6" s="24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5.75" customHeight="1">
      <c r="A7" s="7" t="s">
        <v>12</v>
      </c>
      <c r="B7" s="8" t="s">
        <v>13</v>
      </c>
      <c r="C7" s="9">
        <v>2</v>
      </c>
      <c r="D7" s="20">
        <v>14</v>
      </c>
      <c r="E7" s="9">
        <f t="shared" ref="E7:E23" si="0">C7*D7</f>
        <v>28</v>
      </c>
      <c r="F7" s="20">
        <v>28</v>
      </c>
      <c r="G7" s="22" t="s">
        <v>217</v>
      </c>
      <c r="H7" s="1"/>
      <c r="I7" s="1"/>
      <c r="J7" s="24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.75" customHeight="1">
      <c r="A8" s="10" t="s">
        <v>14</v>
      </c>
      <c r="B8" s="11" t="s">
        <v>15</v>
      </c>
      <c r="C8" s="12">
        <v>16</v>
      </c>
      <c r="D8" s="12"/>
      <c r="E8" s="12">
        <f t="shared" si="0"/>
        <v>0</v>
      </c>
      <c r="F8" s="12"/>
      <c r="G8" s="1"/>
      <c r="H8" s="1"/>
      <c r="I8" s="1"/>
      <c r="J8" s="24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5.75" customHeight="1">
      <c r="A9" s="7" t="s">
        <v>16</v>
      </c>
      <c r="B9" s="8" t="s">
        <v>17</v>
      </c>
      <c r="C9" s="9">
        <v>12</v>
      </c>
      <c r="D9" s="9"/>
      <c r="E9" s="9">
        <f t="shared" si="0"/>
        <v>0</v>
      </c>
      <c r="F9" s="9"/>
      <c r="G9" s="1"/>
      <c r="H9" s="1"/>
      <c r="I9" s="1"/>
      <c r="J9" s="24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5.75" customHeight="1">
      <c r="A10" s="10" t="s">
        <v>18</v>
      </c>
      <c r="B10" s="11" t="s">
        <v>19</v>
      </c>
      <c r="C10" s="12">
        <v>10</v>
      </c>
      <c r="D10" s="23">
        <v>2</v>
      </c>
      <c r="E10" s="12">
        <f t="shared" si="0"/>
        <v>20</v>
      </c>
      <c r="F10" s="23">
        <v>20</v>
      </c>
      <c r="G10" s="22" t="s">
        <v>218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.75" customHeight="1">
      <c r="A11" s="7" t="s">
        <v>20</v>
      </c>
      <c r="B11" s="8" t="s">
        <v>21</v>
      </c>
      <c r="C11" s="9">
        <v>8</v>
      </c>
      <c r="D11" s="9"/>
      <c r="E11" s="9">
        <f t="shared" si="0"/>
        <v>0</v>
      </c>
      <c r="F11" s="9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5.75" customHeight="1">
      <c r="A12" s="10" t="s">
        <v>22</v>
      </c>
      <c r="B12" s="11" t="s">
        <v>23</v>
      </c>
      <c r="C12" s="12">
        <v>6</v>
      </c>
      <c r="D12" s="12"/>
      <c r="E12" s="12">
        <f t="shared" si="0"/>
        <v>0</v>
      </c>
      <c r="F12" s="1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5.75" customHeight="1">
      <c r="A13" s="7" t="s">
        <v>24</v>
      </c>
      <c r="B13" s="8" t="s">
        <v>25</v>
      </c>
      <c r="C13" s="9">
        <v>5</v>
      </c>
      <c r="D13" s="9"/>
      <c r="E13" s="9">
        <f t="shared" si="0"/>
        <v>0</v>
      </c>
      <c r="F13" s="9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.75" customHeight="1">
      <c r="A14" s="10" t="s">
        <v>26</v>
      </c>
      <c r="B14" s="11" t="s">
        <v>27</v>
      </c>
      <c r="C14" s="12">
        <v>2</v>
      </c>
      <c r="D14" s="12">
        <v>1</v>
      </c>
      <c r="E14" s="12">
        <f t="shared" si="0"/>
        <v>2</v>
      </c>
      <c r="F14" s="23">
        <v>2</v>
      </c>
      <c r="G14" s="1" t="s">
        <v>219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5.75" customHeight="1">
      <c r="A15" s="7" t="s">
        <v>28</v>
      </c>
      <c r="B15" s="8" t="s">
        <v>29</v>
      </c>
      <c r="C15" s="9">
        <v>1</v>
      </c>
      <c r="D15" s="9"/>
      <c r="E15" s="9">
        <f t="shared" si="0"/>
        <v>0</v>
      </c>
      <c r="F15" s="20">
        <v>1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5.75" customHeight="1">
      <c r="A16" s="10" t="s">
        <v>30</v>
      </c>
      <c r="B16" s="11" t="s">
        <v>31</v>
      </c>
      <c r="C16" s="12">
        <v>1</v>
      </c>
      <c r="D16" s="12"/>
      <c r="E16" s="12">
        <f t="shared" si="0"/>
        <v>0</v>
      </c>
      <c r="F16" s="12"/>
      <c r="G16" s="1"/>
      <c r="H16" s="1"/>
      <c r="I16" s="1"/>
      <c r="J16" s="1"/>
      <c r="K16" s="24" t="s">
        <v>116</v>
      </c>
      <c r="L16" s="1">
        <f>G23</f>
        <v>55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5.75" customHeight="1">
      <c r="A17" s="7" t="s">
        <v>32</v>
      </c>
      <c r="B17" s="8" t="s">
        <v>33</v>
      </c>
      <c r="C17" s="9">
        <v>1</v>
      </c>
      <c r="D17" s="9"/>
      <c r="E17" s="9">
        <f t="shared" si="0"/>
        <v>0</v>
      </c>
      <c r="F17" s="9"/>
      <c r="G17" s="1"/>
      <c r="H17" s="1"/>
      <c r="I17" s="1"/>
      <c r="J17" s="1"/>
      <c r="K17" s="24" t="s">
        <v>121</v>
      </c>
      <c r="L17" s="1">
        <f>G43</f>
        <v>115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5.75" customHeight="1">
      <c r="A18" s="10" t="s">
        <v>34</v>
      </c>
      <c r="B18" s="11" t="s">
        <v>35</v>
      </c>
      <c r="C18" s="12">
        <v>1</v>
      </c>
      <c r="D18" s="12"/>
      <c r="E18" s="12">
        <f t="shared" si="0"/>
        <v>0</v>
      </c>
      <c r="F18" s="12"/>
      <c r="G18" s="1"/>
      <c r="H18" s="1"/>
      <c r="I18" s="1"/>
      <c r="J18" s="1"/>
      <c r="K18" s="24" t="s">
        <v>125</v>
      </c>
      <c r="L18" s="1">
        <f>G61</f>
        <v>96.5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5.75" customHeight="1">
      <c r="A19" s="7" t="s">
        <v>36</v>
      </c>
      <c r="B19" s="8" t="s">
        <v>37</v>
      </c>
      <c r="C19" s="9">
        <v>2</v>
      </c>
      <c r="D19" s="9"/>
      <c r="E19" s="9">
        <f t="shared" si="0"/>
        <v>0</v>
      </c>
      <c r="F19" s="9"/>
      <c r="G19" s="1"/>
      <c r="H19" s="1"/>
      <c r="I19" s="1"/>
      <c r="J19" s="1"/>
      <c r="K19" s="24" t="s">
        <v>131</v>
      </c>
      <c r="L19" s="1">
        <f>G74</f>
        <v>35.5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5.75" customHeight="1">
      <c r="A20" s="10" t="s">
        <v>38</v>
      </c>
      <c r="B20" s="11" t="s">
        <v>39</v>
      </c>
      <c r="C20" s="12">
        <v>1</v>
      </c>
      <c r="D20" s="12"/>
      <c r="E20" s="12">
        <f t="shared" si="0"/>
        <v>0</v>
      </c>
      <c r="F20" s="12"/>
      <c r="G20" s="1"/>
      <c r="H20" s="1"/>
      <c r="I20" s="1"/>
      <c r="J20" s="1"/>
      <c r="K20" s="24" t="s">
        <v>134</v>
      </c>
      <c r="L20" s="1">
        <f>G88</f>
        <v>50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5.75" customHeight="1">
      <c r="A21" s="7" t="s">
        <v>40</v>
      </c>
      <c r="B21" s="8" t="s">
        <v>41</v>
      </c>
      <c r="C21" s="9">
        <v>1</v>
      </c>
      <c r="D21" s="9">
        <v>2</v>
      </c>
      <c r="E21" s="9">
        <f t="shared" si="0"/>
        <v>2</v>
      </c>
      <c r="F21" s="20">
        <v>4</v>
      </c>
      <c r="G21" s="22" t="s">
        <v>220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5.75" customHeight="1">
      <c r="A22" s="10" t="s">
        <v>42</v>
      </c>
      <c r="B22" s="11" t="s">
        <v>43</v>
      </c>
      <c r="C22" s="12">
        <v>1</v>
      </c>
      <c r="D22" s="12"/>
      <c r="E22" s="12">
        <f t="shared" si="0"/>
        <v>0</v>
      </c>
      <c r="F22" s="12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5.75" customHeight="1">
      <c r="A23" s="7" t="s">
        <v>44</v>
      </c>
      <c r="B23" s="8" t="s">
        <v>45</v>
      </c>
      <c r="C23" s="9">
        <v>0.5</v>
      </c>
      <c r="D23" s="9"/>
      <c r="E23" s="9">
        <f t="shared" si="0"/>
        <v>0</v>
      </c>
      <c r="F23" s="9"/>
      <c r="G23" s="1">
        <f>SUM(F7:F23)</f>
        <v>55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5.75" customHeight="1">
      <c r="A24" s="5" t="s">
        <v>46</v>
      </c>
      <c r="B24" s="4" t="s">
        <v>47</v>
      </c>
      <c r="C24" s="6" t="s">
        <v>8</v>
      </c>
      <c r="D24" s="6" t="s">
        <v>9</v>
      </c>
      <c r="E24" s="6" t="s">
        <v>10</v>
      </c>
      <c r="F24" s="6" t="s">
        <v>11</v>
      </c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</row>
    <row r="25" spans="1:27" ht="15.75" customHeight="1">
      <c r="A25" s="14" t="s">
        <v>48</v>
      </c>
      <c r="B25" s="15" t="s">
        <v>49</v>
      </c>
      <c r="C25" s="16">
        <v>16</v>
      </c>
      <c r="D25" s="29">
        <v>2</v>
      </c>
      <c r="E25" s="16">
        <f t="shared" ref="E25:E43" si="1">C25*D25</f>
        <v>32</v>
      </c>
      <c r="F25" s="29">
        <v>32</v>
      </c>
      <c r="G25" s="22" t="s">
        <v>221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5.75" customHeight="1">
      <c r="A26" s="10" t="s">
        <v>50</v>
      </c>
      <c r="B26" s="11" t="s">
        <v>51</v>
      </c>
      <c r="C26" s="12">
        <v>12</v>
      </c>
      <c r="D26" s="23">
        <v>3</v>
      </c>
      <c r="E26" s="12">
        <f t="shared" si="1"/>
        <v>36</v>
      </c>
      <c r="F26" s="23">
        <v>36</v>
      </c>
      <c r="G26" s="22" t="s">
        <v>222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.75" customHeight="1">
      <c r="A27" s="14" t="s">
        <v>52</v>
      </c>
      <c r="B27" s="15" t="s">
        <v>53</v>
      </c>
      <c r="C27" s="16">
        <v>10</v>
      </c>
      <c r="D27" s="16"/>
      <c r="E27" s="16">
        <f t="shared" si="1"/>
        <v>0</v>
      </c>
      <c r="F27" s="16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5.75" customHeight="1">
      <c r="A28" s="10" t="s">
        <v>54</v>
      </c>
      <c r="B28" s="11" t="s">
        <v>55</v>
      </c>
      <c r="C28" s="12">
        <v>8</v>
      </c>
      <c r="D28" s="12"/>
      <c r="E28" s="12">
        <f t="shared" si="1"/>
        <v>0</v>
      </c>
      <c r="F28" s="12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5.75" customHeight="1">
      <c r="A29" s="14" t="s">
        <v>56</v>
      </c>
      <c r="B29" s="15" t="s">
        <v>57</v>
      </c>
      <c r="C29" s="16">
        <v>6</v>
      </c>
      <c r="D29" s="16">
        <v>1</v>
      </c>
      <c r="E29" s="16">
        <f t="shared" si="1"/>
        <v>6</v>
      </c>
      <c r="F29" s="29">
        <v>6</v>
      </c>
      <c r="G29" s="1" t="s">
        <v>223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5.75" customHeight="1">
      <c r="A30" s="10" t="s">
        <v>58</v>
      </c>
      <c r="B30" s="11" t="s">
        <v>59</v>
      </c>
      <c r="C30" s="12">
        <v>5</v>
      </c>
      <c r="D30" s="12"/>
      <c r="E30" s="12">
        <f t="shared" si="1"/>
        <v>0</v>
      </c>
      <c r="F30" s="12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5.75" customHeight="1">
      <c r="A31" s="14" t="s">
        <v>60</v>
      </c>
      <c r="B31" s="15" t="s">
        <v>61</v>
      </c>
      <c r="C31" s="16">
        <v>6</v>
      </c>
      <c r="D31" s="16"/>
      <c r="E31" s="16">
        <f t="shared" si="1"/>
        <v>0</v>
      </c>
      <c r="F31" s="16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5.75" customHeight="1">
      <c r="A32" s="10" t="s">
        <v>62</v>
      </c>
      <c r="B32" s="11" t="s">
        <v>63</v>
      </c>
      <c r="C32" s="12">
        <v>4</v>
      </c>
      <c r="D32" s="12"/>
      <c r="E32" s="12">
        <f t="shared" si="1"/>
        <v>0</v>
      </c>
      <c r="F32" s="12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.75" customHeight="1">
      <c r="A33" s="14" t="s">
        <v>64</v>
      </c>
      <c r="B33" s="15" t="s">
        <v>65</v>
      </c>
      <c r="C33" s="16">
        <v>2</v>
      </c>
      <c r="D33" s="29">
        <v>1</v>
      </c>
      <c r="E33" s="16">
        <f t="shared" si="1"/>
        <v>2</v>
      </c>
      <c r="F33" s="29">
        <v>2</v>
      </c>
      <c r="G33" s="22" t="s">
        <v>224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.75" customHeight="1">
      <c r="A34" s="10" t="s">
        <v>66</v>
      </c>
      <c r="B34" s="11" t="s">
        <v>67</v>
      </c>
      <c r="C34" s="12">
        <v>4</v>
      </c>
      <c r="D34" s="12"/>
      <c r="E34" s="12">
        <f t="shared" si="1"/>
        <v>0</v>
      </c>
      <c r="F34" s="23">
        <v>16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.75" customHeight="1">
      <c r="A35" s="14" t="s">
        <v>68</v>
      </c>
      <c r="B35" s="15" t="s">
        <v>69</v>
      </c>
      <c r="C35" s="16">
        <v>2</v>
      </c>
      <c r="D35" s="29"/>
      <c r="E35" s="16">
        <f t="shared" si="1"/>
        <v>0</v>
      </c>
      <c r="F35" s="29">
        <v>6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.75" customHeight="1">
      <c r="A36" s="10" t="s">
        <v>70</v>
      </c>
      <c r="B36" s="11" t="s">
        <v>71</v>
      </c>
      <c r="C36" s="12">
        <v>1</v>
      </c>
      <c r="D36" s="41">
        <v>0</v>
      </c>
      <c r="E36" s="12">
        <f t="shared" si="1"/>
        <v>0</v>
      </c>
      <c r="F36" s="23">
        <v>1</v>
      </c>
      <c r="G36" s="22" t="s">
        <v>215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.75" customHeight="1">
      <c r="A37" s="14" t="s">
        <v>72</v>
      </c>
      <c r="B37" s="15" t="s">
        <v>73</v>
      </c>
      <c r="C37" s="16">
        <v>2</v>
      </c>
      <c r="D37" s="16">
        <v>2</v>
      </c>
      <c r="E37" s="16">
        <f t="shared" si="1"/>
        <v>4</v>
      </c>
      <c r="F37" s="29">
        <v>4</v>
      </c>
      <c r="G37" s="1" t="s">
        <v>225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 customHeight="1">
      <c r="A38" s="10" t="s">
        <v>74</v>
      </c>
      <c r="B38" s="11" t="s">
        <v>75</v>
      </c>
      <c r="C38" s="12">
        <v>0.5</v>
      </c>
      <c r="D38" s="23">
        <v>4</v>
      </c>
      <c r="E38" s="12">
        <f t="shared" si="1"/>
        <v>2</v>
      </c>
      <c r="F38" s="23">
        <v>2</v>
      </c>
      <c r="G38" s="22" t="s">
        <v>227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.75" customHeight="1">
      <c r="A39" s="14" t="s">
        <v>76</v>
      </c>
      <c r="B39" s="15" t="s">
        <v>77</v>
      </c>
      <c r="C39" s="16">
        <v>1</v>
      </c>
      <c r="D39" s="16">
        <v>2</v>
      </c>
      <c r="E39" s="16">
        <f t="shared" si="1"/>
        <v>2</v>
      </c>
      <c r="F39" s="29">
        <v>3</v>
      </c>
      <c r="G39" s="22" t="s">
        <v>229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.75" customHeight="1">
      <c r="A40" s="10" t="s">
        <v>78</v>
      </c>
      <c r="B40" s="11" t="s">
        <v>79</v>
      </c>
      <c r="C40" s="12">
        <v>0.5</v>
      </c>
      <c r="D40" s="41">
        <v>0</v>
      </c>
      <c r="E40" s="12">
        <f t="shared" si="1"/>
        <v>0</v>
      </c>
      <c r="F40" s="23">
        <v>2.5</v>
      </c>
      <c r="G40" s="1" t="s">
        <v>230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75" customHeight="1">
      <c r="A41" s="14" t="s">
        <v>80</v>
      </c>
      <c r="B41" s="15" t="s">
        <v>81</v>
      </c>
      <c r="C41" s="16">
        <v>1</v>
      </c>
      <c r="D41" s="29">
        <v>4</v>
      </c>
      <c r="E41" s="16">
        <f t="shared" si="1"/>
        <v>4</v>
      </c>
      <c r="F41" s="29">
        <v>4</v>
      </c>
      <c r="G41" s="42" t="s">
        <v>231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 customHeight="1">
      <c r="A42" s="10" t="s">
        <v>82</v>
      </c>
      <c r="B42" s="11" t="s">
        <v>83</v>
      </c>
      <c r="C42" s="12">
        <v>0.5</v>
      </c>
      <c r="D42" s="12">
        <v>1</v>
      </c>
      <c r="E42" s="12">
        <f t="shared" si="1"/>
        <v>0.5</v>
      </c>
      <c r="F42" s="23">
        <v>0.5</v>
      </c>
      <c r="G42" s="1" t="s">
        <v>226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customHeight="1">
      <c r="A43" s="14" t="s">
        <v>84</v>
      </c>
      <c r="B43" s="15" t="s">
        <v>85</v>
      </c>
      <c r="C43" s="16">
        <v>2</v>
      </c>
      <c r="D43" s="16"/>
      <c r="E43" s="16">
        <f t="shared" si="1"/>
        <v>0</v>
      </c>
      <c r="F43" s="16"/>
      <c r="G43" s="1">
        <f>SUM(F25:F43)</f>
        <v>115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 customHeight="1">
      <c r="A44" s="5" t="s">
        <v>86</v>
      </c>
      <c r="B44" s="4" t="s">
        <v>87</v>
      </c>
      <c r="C44" s="6" t="s">
        <v>8</v>
      </c>
      <c r="D44" s="6" t="s">
        <v>9</v>
      </c>
      <c r="E44" s="6" t="s">
        <v>10</v>
      </c>
      <c r="F44" s="6" t="s">
        <v>11</v>
      </c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15.75" customHeight="1">
      <c r="A45" s="17" t="s">
        <v>88</v>
      </c>
      <c r="B45" s="18" t="s">
        <v>89</v>
      </c>
      <c r="C45" s="19">
        <v>16</v>
      </c>
      <c r="D45" s="33">
        <v>2</v>
      </c>
      <c r="E45" s="19">
        <f t="shared" ref="E45:E61" si="2">C45*D45</f>
        <v>32</v>
      </c>
      <c r="F45" s="33">
        <v>32</v>
      </c>
      <c r="G45" s="22" t="s">
        <v>233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>
      <c r="A46" s="10" t="s">
        <v>91</v>
      </c>
      <c r="B46" s="11" t="s">
        <v>92</v>
      </c>
      <c r="C46" s="12">
        <v>12</v>
      </c>
      <c r="D46" s="23">
        <v>1</v>
      </c>
      <c r="E46" s="12">
        <f t="shared" si="2"/>
        <v>12</v>
      </c>
      <c r="F46" s="23">
        <v>0</v>
      </c>
      <c r="G46" s="22" t="s">
        <v>234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>
      <c r="A47" s="17" t="s">
        <v>93</v>
      </c>
      <c r="B47" s="18" t="s">
        <v>94</v>
      </c>
      <c r="C47" s="19">
        <v>10</v>
      </c>
      <c r="D47" s="43">
        <v>0</v>
      </c>
      <c r="E47" s="19">
        <f t="shared" si="2"/>
        <v>0</v>
      </c>
      <c r="F47" s="33">
        <v>20</v>
      </c>
      <c r="G47" s="1" t="s">
        <v>235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>
      <c r="A48" s="10" t="s">
        <v>95</v>
      </c>
      <c r="B48" s="11" t="s">
        <v>96</v>
      </c>
      <c r="C48" s="12">
        <v>8</v>
      </c>
      <c r="D48" s="12">
        <v>1</v>
      </c>
      <c r="E48" s="12">
        <f t="shared" si="2"/>
        <v>8</v>
      </c>
      <c r="F48" s="23">
        <v>8</v>
      </c>
      <c r="G48" s="1" t="s">
        <v>237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>
      <c r="A49" s="17" t="s">
        <v>97</v>
      </c>
      <c r="B49" s="18" t="s">
        <v>98</v>
      </c>
      <c r="C49" s="19">
        <v>6</v>
      </c>
      <c r="D49" s="19"/>
      <c r="E49" s="19">
        <f t="shared" si="2"/>
        <v>0</v>
      </c>
      <c r="F49" s="33">
        <v>6</v>
      </c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>
      <c r="A50" s="10" t="s">
        <v>100</v>
      </c>
      <c r="B50" s="11" t="s">
        <v>101</v>
      </c>
      <c r="C50" s="12">
        <v>5</v>
      </c>
      <c r="D50" s="12"/>
      <c r="E50" s="12">
        <f t="shared" si="2"/>
        <v>0</v>
      </c>
      <c r="F50" s="23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>
      <c r="A51" s="17" t="s">
        <v>102</v>
      </c>
      <c r="B51" s="18" t="s">
        <v>103</v>
      </c>
      <c r="C51" s="19">
        <v>6</v>
      </c>
      <c r="D51" s="33">
        <v>1</v>
      </c>
      <c r="E51" s="19">
        <f t="shared" si="2"/>
        <v>6</v>
      </c>
      <c r="F51" s="33">
        <v>6</v>
      </c>
      <c r="G51" s="22" t="s">
        <v>239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>
      <c r="A52" s="10" t="s">
        <v>104</v>
      </c>
      <c r="B52" s="11" t="s">
        <v>105</v>
      </c>
      <c r="C52" s="12">
        <v>4</v>
      </c>
      <c r="D52" s="12"/>
      <c r="E52" s="12">
        <f t="shared" si="2"/>
        <v>0</v>
      </c>
      <c r="F52" s="23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>
      <c r="A53" s="17" t="s">
        <v>106</v>
      </c>
      <c r="B53" s="18" t="s">
        <v>107</v>
      </c>
      <c r="C53" s="19">
        <v>2</v>
      </c>
      <c r="D53" s="19"/>
      <c r="E53" s="19">
        <f t="shared" si="2"/>
        <v>0</v>
      </c>
      <c r="F53" s="19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>
      <c r="A54" s="10" t="s">
        <v>109</v>
      </c>
      <c r="B54" s="11" t="s">
        <v>110</v>
      </c>
      <c r="C54" s="12">
        <v>4</v>
      </c>
      <c r="D54" s="41">
        <v>0</v>
      </c>
      <c r="E54" s="12">
        <f t="shared" si="2"/>
        <v>0</v>
      </c>
      <c r="F54" s="12"/>
      <c r="G54" s="22" t="s">
        <v>240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>
      <c r="A55" s="17" t="s">
        <v>111</v>
      </c>
      <c r="B55" s="18" t="s">
        <v>112</v>
      </c>
      <c r="C55" s="19">
        <v>2</v>
      </c>
      <c r="D55" s="19"/>
      <c r="E55" s="19">
        <f t="shared" si="2"/>
        <v>0</v>
      </c>
      <c r="F55" s="19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>
      <c r="A56" s="10" t="s">
        <v>114</v>
      </c>
      <c r="B56" s="11" t="s">
        <v>115</v>
      </c>
      <c r="C56" s="12">
        <v>1</v>
      </c>
      <c r="D56" s="41">
        <v>0</v>
      </c>
      <c r="E56" s="12">
        <f t="shared" si="2"/>
        <v>0</v>
      </c>
      <c r="F56" s="12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>
      <c r="A57" s="17" t="s">
        <v>117</v>
      </c>
      <c r="B57" s="18" t="s">
        <v>118</v>
      </c>
      <c r="C57" s="19">
        <v>2</v>
      </c>
      <c r="D57" s="19"/>
      <c r="E57" s="19">
        <f t="shared" si="2"/>
        <v>0</v>
      </c>
      <c r="F57" s="19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>
      <c r="A58" s="10" t="s">
        <v>119</v>
      </c>
      <c r="B58" s="11" t="s">
        <v>120</v>
      </c>
      <c r="C58" s="12">
        <v>2</v>
      </c>
      <c r="D58" s="12"/>
      <c r="E58" s="12">
        <f t="shared" si="2"/>
        <v>0</v>
      </c>
      <c r="F58" s="23">
        <v>2</v>
      </c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>
      <c r="A59" s="17" t="s">
        <v>122</v>
      </c>
      <c r="B59" s="18" t="s">
        <v>123</v>
      </c>
      <c r="C59" s="19">
        <v>1</v>
      </c>
      <c r="D59" s="19"/>
      <c r="E59" s="19">
        <f t="shared" si="2"/>
        <v>0</v>
      </c>
      <c r="F59" s="19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>
      <c r="A60" s="10" t="s">
        <v>126</v>
      </c>
      <c r="B60" s="11" t="s">
        <v>127</v>
      </c>
      <c r="C60" s="12">
        <v>1</v>
      </c>
      <c r="D60" s="41">
        <v>0</v>
      </c>
      <c r="E60" s="12">
        <f t="shared" si="2"/>
        <v>0</v>
      </c>
      <c r="F60" s="23">
        <v>22</v>
      </c>
      <c r="G60" s="22" t="s">
        <v>242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>
      <c r="A61" s="17" t="s">
        <v>128</v>
      </c>
      <c r="B61" s="18" t="s">
        <v>129</v>
      </c>
      <c r="C61" s="19">
        <v>0.5</v>
      </c>
      <c r="D61" s="19"/>
      <c r="E61" s="19">
        <f t="shared" si="2"/>
        <v>0</v>
      </c>
      <c r="F61" s="33">
        <v>0.5</v>
      </c>
      <c r="G61" s="1">
        <f>SUM(F45:F61)</f>
        <v>96.5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>
      <c r="A62" s="5" t="s">
        <v>130</v>
      </c>
      <c r="B62" s="4" t="s">
        <v>132</v>
      </c>
      <c r="C62" s="6" t="s">
        <v>8</v>
      </c>
      <c r="D62" s="6" t="s">
        <v>9</v>
      </c>
      <c r="E62" s="6" t="s">
        <v>10</v>
      </c>
      <c r="F62" s="6" t="s">
        <v>11</v>
      </c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</row>
    <row r="63" spans="1:27" ht="15.75" customHeight="1">
      <c r="A63" s="25" t="s">
        <v>133</v>
      </c>
      <c r="B63" s="26" t="s">
        <v>135</v>
      </c>
      <c r="C63" s="28">
        <v>40</v>
      </c>
      <c r="D63" s="28"/>
      <c r="E63" s="28">
        <f t="shared" ref="E63:E74" si="3">C63*D63</f>
        <v>0</v>
      </c>
      <c r="F63" s="28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>
      <c r="A64" s="10" t="s">
        <v>139</v>
      </c>
      <c r="B64" s="11" t="s">
        <v>140</v>
      </c>
      <c r="C64" s="12">
        <v>20</v>
      </c>
      <c r="D64" s="12"/>
      <c r="E64" s="12">
        <f t="shared" si="3"/>
        <v>0</v>
      </c>
      <c r="F64" s="12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>
      <c r="A65" s="25" t="s">
        <v>142</v>
      </c>
      <c r="B65" s="26" t="s">
        <v>143</v>
      </c>
      <c r="C65" s="28">
        <v>15</v>
      </c>
      <c r="D65" s="28">
        <v>1</v>
      </c>
      <c r="E65" s="28">
        <f t="shared" si="3"/>
        <v>15</v>
      </c>
      <c r="F65" s="35">
        <v>15</v>
      </c>
      <c r="G65" s="1" t="s">
        <v>244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>
      <c r="A66" s="10" t="s">
        <v>145</v>
      </c>
      <c r="B66" s="11" t="s">
        <v>146</v>
      </c>
      <c r="C66" s="12">
        <v>10</v>
      </c>
      <c r="D66" s="12"/>
      <c r="E66" s="12">
        <f t="shared" si="3"/>
        <v>0</v>
      </c>
      <c r="F66" s="12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>
      <c r="A67" s="25" t="s">
        <v>148</v>
      </c>
      <c r="B67" s="26" t="s">
        <v>149</v>
      </c>
      <c r="C67" s="28">
        <v>5</v>
      </c>
      <c r="D67" s="28">
        <v>1</v>
      </c>
      <c r="E67" s="28">
        <f t="shared" si="3"/>
        <v>5</v>
      </c>
      <c r="F67" s="35">
        <v>5</v>
      </c>
      <c r="G67" s="1" t="s">
        <v>245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>
      <c r="A68" s="10" t="s">
        <v>151</v>
      </c>
      <c r="B68" s="11" t="s">
        <v>152</v>
      </c>
      <c r="C68" s="12">
        <v>10</v>
      </c>
      <c r="D68" s="12"/>
      <c r="E68" s="12">
        <f t="shared" si="3"/>
        <v>0</v>
      </c>
      <c r="F68" s="12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>
      <c r="A69" s="25" t="s">
        <v>153</v>
      </c>
      <c r="B69" s="26" t="s">
        <v>154</v>
      </c>
      <c r="C69" s="28">
        <v>4</v>
      </c>
      <c r="D69" s="28"/>
      <c r="E69" s="28">
        <f t="shared" si="3"/>
        <v>0</v>
      </c>
      <c r="F69" s="35">
        <v>4</v>
      </c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>
      <c r="A70" s="10" t="s">
        <v>155</v>
      </c>
      <c r="B70" s="11" t="s">
        <v>156</v>
      </c>
      <c r="C70" s="12">
        <v>2</v>
      </c>
      <c r="D70" s="12">
        <v>3</v>
      </c>
      <c r="E70" s="12">
        <f t="shared" si="3"/>
        <v>6</v>
      </c>
      <c r="F70" s="23">
        <v>10</v>
      </c>
      <c r="G70" s="1" t="s">
        <v>247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>
      <c r="A71" s="25" t="s">
        <v>157</v>
      </c>
      <c r="B71" s="26" t="s">
        <v>158</v>
      </c>
      <c r="C71" s="28">
        <v>0.5</v>
      </c>
      <c r="D71" s="28">
        <v>1</v>
      </c>
      <c r="E71" s="28">
        <f t="shared" si="3"/>
        <v>0.5</v>
      </c>
      <c r="F71" s="35">
        <v>0.5</v>
      </c>
      <c r="G71" s="1" t="s">
        <v>248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>
      <c r="A72" s="10" t="s">
        <v>161</v>
      </c>
      <c r="B72" s="11" t="s">
        <v>162</v>
      </c>
      <c r="C72" s="12">
        <v>0.5</v>
      </c>
      <c r="D72" s="12"/>
      <c r="E72" s="12">
        <f t="shared" si="3"/>
        <v>0</v>
      </c>
      <c r="F72" s="12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>
      <c r="A73" s="25" t="s">
        <v>164</v>
      </c>
      <c r="B73" s="26" t="s">
        <v>165</v>
      </c>
      <c r="C73" s="28">
        <v>1</v>
      </c>
      <c r="D73" s="28"/>
      <c r="E73" s="28">
        <f t="shared" si="3"/>
        <v>0</v>
      </c>
      <c r="F73" s="35">
        <v>1</v>
      </c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>
      <c r="A74" s="10" t="s">
        <v>167</v>
      </c>
      <c r="B74" s="11" t="s">
        <v>168</v>
      </c>
      <c r="C74" s="12">
        <v>2</v>
      </c>
      <c r="D74" s="12"/>
      <c r="E74" s="12">
        <f t="shared" si="3"/>
        <v>0</v>
      </c>
      <c r="F74" s="12"/>
      <c r="G74" s="1">
        <f>SUM(F63:F74)</f>
        <v>35.5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>
      <c r="A75" s="5" t="s">
        <v>170</v>
      </c>
      <c r="B75" s="4" t="s">
        <v>171</v>
      </c>
      <c r="C75" s="6" t="s">
        <v>8</v>
      </c>
      <c r="D75" s="6" t="s">
        <v>9</v>
      </c>
      <c r="E75" s="6" t="s">
        <v>10</v>
      </c>
      <c r="F75" s="6" t="s">
        <v>11</v>
      </c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</row>
    <row r="76" spans="1:27" ht="15.75" customHeight="1">
      <c r="A76" s="30" t="s">
        <v>172</v>
      </c>
      <c r="B76" s="31" t="s">
        <v>173</v>
      </c>
      <c r="C76" s="32">
        <v>16</v>
      </c>
      <c r="D76" s="32"/>
      <c r="E76" s="32">
        <f t="shared" ref="E76:E88" si="4">C76*D76</f>
        <v>0</v>
      </c>
      <c r="F76" s="3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>
      <c r="A77" s="10" t="s">
        <v>176</v>
      </c>
      <c r="B77" s="11" t="s">
        <v>178</v>
      </c>
      <c r="C77" s="12">
        <v>16</v>
      </c>
      <c r="D77" s="12"/>
      <c r="E77" s="12">
        <f t="shared" si="4"/>
        <v>0</v>
      </c>
      <c r="F77" s="1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>
      <c r="A78" s="30" t="s">
        <v>180</v>
      </c>
      <c r="B78" s="31" t="s">
        <v>181</v>
      </c>
      <c r="C78" s="32">
        <v>16</v>
      </c>
      <c r="D78" s="32"/>
      <c r="E78" s="32">
        <f t="shared" si="4"/>
        <v>0</v>
      </c>
      <c r="F78" s="3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>
      <c r="A79" s="10" t="s">
        <v>182</v>
      </c>
      <c r="B79" s="11" t="s">
        <v>183</v>
      </c>
      <c r="C79" s="12">
        <v>12</v>
      </c>
      <c r="D79" s="12"/>
      <c r="E79" s="12">
        <f t="shared" si="4"/>
        <v>0</v>
      </c>
      <c r="F79" s="1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>
      <c r="A80" s="30" t="s">
        <v>185</v>
      </c>
      <c r="B80" s="31" t="s">
        <v>186</v>
      </c>
      <c r="C80" s="32">
        <v>12</v>
      </c>
      <c r="D80" s="32"/>
      <c r="E80" s="32">
        <f t="shared" si="4"/>
        <v>0</v>
      </c>
      <c r="F80" s="3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>
      <c r="A81" s="10" t="s">
        <v>187</v>
      </c>
      <c r="B81" s="11" t="s">
        <v>188</v>
      </c>
      <c r="C81" s="12">
        <v>12</v>
      </c>
      <c r="D81" s="12"/>
      <c r="E81" s="12">
        <f t="shared" si="4"/>
        <v>0</v>
      </c>
      <c r="F81" s="1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>
      <c r="A82" s="30" t="s">
        <v>189</v>
      </c>
      <c r="B82" s="31" t="s">
        <v>190</v>
      </c>
      <c r="C82" s="32">
        <v>10</v>
      </c>
      <c r="D82" s="39">
        <v>1</v>
      </c>
      <c r="E82" s="32">
        <f t="shared" si="4"/>
        <v>10</v>
      </c>
      <c r="F82" s="39">
        <v>10</v>
      </c>
      <c r="G82" s="22" t="s">
        <v>253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>
      <c r="A83" s="10" t="s">
        <v>191</v>
      </c>
      <c r="B83" s="11" t="s">
        <v>192</v>
      </c>
      <c r="C83" s="12">
        <v>8</v>
      </c>
      <c r="D83" s="12"/>
      <c r="E83" s="12">
        <f t="shared" si="4"/>
        <v>0</v>
      </c>
      <c r="F83" s="1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>
      <c r="A84" s="30" t="s">
        <v>194</v>
      </c>
      <c r="B84" s="31" t="s">
        <v>195</v>
      </c>
      <c r="C84" s="32">
        <v>2</v>
      </c>
      <c r="D84" s="32"/>
      <c r="E84" s="32">
        <f t="shared" si="4"/>
        <v>0</v>
      </c>
      <c r="F84" s="3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>
      <c r="A85" s="10" t="s">
        <v>196</v>
      </c>
      <c r="B85" s="11" t="s">
        <v>197</v>
      </c>
      <c r="C85" s="12">
        <v>6</v>
      </c>
      <c r="D85" s="12">
        <v>1</v>
      </c>
      <c r="E85" s="12">
        <f t="shared" si="4"/>
        <v>6</v>
      </c>
      <c r="F85" s="23">
        <v>6</v>
      </c>
      <c r="G85" s="22" t="s">
        <v>254</v>
      </c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>
      <c r="A86" s="30" t="s">
        <v>198</v>
      </c>
      <c r="B86" s="31" t="s">
        <v>199</v>
      </c>
      <c r="C86" s="32">
        <v>4</v>
      </c>
      <c r="D86" s="39">
        <v>2</v>
      </c>
      <c r="E86" s="32">
        <f t="shared" si="4"/>
        <v>8</v>
      </c>
      <c r="F86" s="39">
        <v>8</v>
      </c>
      <c r="G86" s="22" t="s">
        <v>255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>
      <c r="A87" s="10" t="s">
        <v>201</v>
      </c>
      <c r="B87" s="11" t="s">
        <v>202</v>
      </c>
      <c r="C87" s="12">
        <v>2</v>
      </c>
      <c r="D87" s="12"/>
      <c r="E87" s="12">
        <f t="shared" si="4"/>
        <v>0</v>
      </c>
      <c r="F87" s="23">
        <v>10</v>
      </c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>
      <c r="A88" s="30" t="s">
        <v>203</v>
      </c>
      <c r="B88" s="31" t="s">
        <v>204</v>
      </c>
      <c r="C88" s="32">
        <v>2</v>
      </c>
      <c r="D88" s="47">
        <v>0</v>
      </c>
      <c r="E88" s="32">
        <f t="shared" si="4"/>
        <v>0</v>
      </c>
      <c r="F88" s="39">
        <v>16</v>
      </c>
      <c r="G88">
        <f>SUM(F76:F88)</f>
        <v>50</v>
      </c>
      <c r="H88" s="22" t="s">
        <v>256</v>
      </c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>
      <c r="A89" s="70" t="s">
        <v>205</v>
      </c>
      <c r="B89" s="68" t="s">
        <v>207</v>
      </c>
      <c r="C89" s="34" t="s">
        <v>8</v>
      </c>
      <c r="D89" s="34" t="s">
        <v>9</v>
      </c>
      <c r="E89" s="34" t="s">
        <v>10</v>
      </c>
      <c r="F89" s="34" t="s">
        <v>11</v>
      </c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>
      <c r="A90" s="69"/>
      <c r="B90" s="69"/>
      <c r="C90" s="36" t="s">
        <v>205</v>
      </c>
      <c r="D90" s="37">
        <f t="shared" ref="D90:F90" si="5">SUM(D76:D88,D63:D74,D45:D61,D25:D43,D7:D23)</f>
        <v>54</v>
      </c>
      <c r="E90" s="37">
        <f t="shared" si="5"/>
        <v>249</v>
      </c>
      <c r="F90" s="37">
        <f t="shared" si="5"/>
        <v>352</v>
      </c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>
      <c r="A91" s="38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>
      <c r="A92" s="38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>
      <c r="A93" s="38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>
      <c r="A94" s="38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>
      <c r="A95" s="38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>
      <c r="A96" s="38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>
      <c r="A97" s="38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>
      <c r="A98" s="38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>
      <c r="A99" s="38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>
      <c r="A100" s="38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>
      <c r="A101" s="38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>
      <c r="A102" s="38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>
      <c r="A103" s="38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>
      <c r="A104" s="38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>
      <c r="A105" s="38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>
      <c r="A106" s="38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>
      <c r="A107" s="38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>
      <c r="A108" s="38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>
      <c r="A109" s="38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>
      <c r="A110" s="38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>
      <c r="A111" s="38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>
      <c r="A112" s="38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38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38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A115" s="38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A116" s="38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A117" s="38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A118" s="38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A119" s="38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A120" s="38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A121" s="38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A122" s="38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A123" s="38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A124" s="38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A125" s="38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A126" s="38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A127" s="38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A128" s="38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>
      <c r="A129" s="38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>
      <c r="A130" s="38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>
      <c r="A131" s="38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>
      <c r="A132" s="38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>
      <c r="A133" s="38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>
      <c r="A134" s="38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>
      <c r="A135" s="38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>
      <c r="A136" s="38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>
      <c r="A137" s="38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>
      <c r="A138" s="38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>
      <c r="A139" s="38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>
      <c r="A140" s="38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>
      <c r="A141" s="38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>
      <c r="A142" s="38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>
      <c r="A143" s="38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>
      <c r="A144" s="38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>
      <c r="A145" s="38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>
      <c r="A146" s="38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>
      <c r="A147" s="38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>
      <c r="A148" s="38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>
      <c r="A149" s="38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>
      <c r="A150" s="38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>
      <c r="A151" s="38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>
      <c r="A152" s="38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>
      <c r="A153" s="38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>
      <c r="A154" s="38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>
      <c r="A155" s="38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>
      <c r="A156" s="38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>
      <c r="A157" s="38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>
      <c r="A158" s="38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>
      <c r="A159" s="38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>
      <c r="A160" s="38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>
      <c r="A161" s="38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>
      <c r="A162" s="38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>
      <c r="A163" s="38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>
      <c r="A164" s="38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>
      <c r="A165" s="38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>
      <c r="A166" s="38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>
      <c r="A167" s="38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>
      <c r="A168" s="38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>
      <c r="A169" s="38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>
      <c r="A170" s="38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>
      <c r="A171" s="38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>
      <c r="A172" s="38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>
      <c r="A173" s="38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>
      <c r="A174" s="38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>
      <c r="A175" s="38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>
      <c r="A176" s="38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>
      <c r="A177" s="38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>
      <c r="A178" s="38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>
      <c r="A179" s="38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>
      <c r="A180" s="38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>
      <c r="A181" s="38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>
      <c r="A182" s="38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>
      <c r="A183" s="38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>
      <c r="A184" s="38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>
      <c r="A185" s="38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>
      <c r="A186" s="38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>
      <c r="A187" s="38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>
      <c r="A188" s="38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>
      <c r="A189" s="38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>
      <c r="A190" s="38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>
      <c r="A191" s="38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>
      <c r="A192" s="38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>
      <c r="A193" s="38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>
      <c r="A194" s="38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>
      <c r="A195" s="38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>
      <c r="A196" s="38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>
      <c r="A197" s="38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>
      <c r="A198" s="38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>
      <c r="A199" s="38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>
      <c r="A200" s="38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>
      <c r="A201" s="38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>
      <c r="A202" s="38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>
      <c r="A203" s="38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>
      <c r="A204" s="38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>
      <c r="A205" s="38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>
      <c r="A206" s="38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>
      <c r="A207" s="38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>
      <c r="A208" s="38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>
      <c r="A209" s="38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>
      <c r="A210" s="38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>
      <c r="A211" s="38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>
      <c r="A212" s="38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>
      <c r="A213" s="38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>
      <c r="A214" s="38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>
      <c r="A215" s="38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>
      <c r="A216" s="38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>
      <c r="A217" s="38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>
      <c r="A218" s="38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>
      <c r="A219" s="38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>
      <c r="A220" s="38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>
      <c r="A221" s="38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>
      <c r="A222" s="38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>
      <c r="A223" s="38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>
      <c r="A224" s="38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>
      <c r="A225" s="38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>
      <c r="A226" s="38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>
      <c r="A227" s="38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>
      <c r="A228" s="38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>
      <c r="A229" s="38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>
      <c r="A230" s="38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>
      <c r="A231" s="38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>
      <c r="A232" s="38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>
      <c r="A233" s="38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>
      <c r="A234" s="38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>
      <c r="A235" s="38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>
      <c r="A236" s="38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>
      <c r="A237" s="38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>
      <c r="A238" s="38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>
      <c r="A239" s="38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>
      <c r="A240" s="38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>
      <c r="A241" s="38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>
      <c r="A242" s="38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>
      <c r="A243" s="38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>
      <c r="A244" s="38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>
      <c r="A245" s="38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>
      <c r="A246" s="38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>
      <c r="A247" s="38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>
      <c r="A248" s="38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>
      <c r="A249" s="38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>
      <c r="A250" s="38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>
      <c r="A251" s="38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>
      <c r="A252" s="38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>
      <c r="A253" s="38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>
      <c r="A254" s="38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>
      <c r="A255" s="38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>
      <c r="A256" s="38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>
      <c r="A257" s="38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>
      <c r="A258" s="38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>
      <c r="A259" s="38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>
      <c r="A260" s="38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>
      <c r="A261" s="38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>
      <c r="A262" s="38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>
      <c r="A263" s="38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>
      <c r="A264" s="38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>
      <c r="A265" s="38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>
      <c r="A266" s="38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>
      <c r="A267" s="38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>
      <c r="A268" s="38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>
      <c r="A269" s="38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>
      <c r="A270" s="38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>
      <c r="A271" s="38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>
      <c r="A272" s="38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>
      <c r="A273" s="38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>
      <c r="A274" s="38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>
      <c r="A275" s="38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>
      <c r="A276" s="38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>
      <c r="A277" s="38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>
      <c r="A278" s="38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>
      <c r="A279" s="38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>
      <c r="A280" s="38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>
      <c r="A281" s="38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>
      <c r="A282" s="38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>
      <c r="A283" s="38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>
      <c r="A284" s="38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>
      <c r="A285" s="38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>
      <c r="A286" s="38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>
      <c r="A287" s="38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>
      <c r="A288" s="38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>
      <c r="A289" s="38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>
      <c r="A290" s="38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/>
    <row r="292" spans="1:27" ht="15.75" customHeight="1"/>
    <row r="293" spans="1:27" ht="15.75" customHeight="1"/>
    <row r="294" spans="1:27" ht="15.75" customHeight="1"/>
    <row r="295" spans="1:27" ht="15.75" customHeight="1"/>
    <row r="296" spans="1:27" ht="15.75" customHeight="1"/>
    <row r="297" spans="1:27" ht="15.75" customHeight="1"/>
    <row r="298" spans="1:27" ht="15.75" customHeight="1"/>
    <row r="299" spans="1:27" ht="15.75" customHeight="1"/>
    <row r="300" spans="1:27" ht="15.75" customHeight="1"/>
    <row r="301" spans="1:27" ht="15.75" customHeight="1"/>
    <row r="302" spans="1:27" ht="15.75" customHeight="1"/>
    <row r="303" spans="1:27" ht="15.75" customHeight="1"/>
    <row r="304" spans="1:27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1:F2"/>
    <mergeCell ref="A3:F3"/>
    <mergeCell ref="B4:F4"/>
    <mergeCell ref="B89:B90"/>
    <mergeCell ref="A89:A90"/>
    <mergeCell ref="C5:F5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1000"/>
  <sheetViews>
    <sheetView workbookViewId="0"/>
  </sheetViews>
  <sheetFormatPr defaultColWidth="14.42578125" defaultRowHeight="15" customHeight="1"/>
  <cols>
    <col min="1" max="1" width="10.140625" customWidth="1"/>
    <col min="2" max="2" width="122.7109375" customWidth="1"/>
    <col min="3" max="3" width="14.5703125" customWidth="1"/>
    <col min="4" max="4" width="13.7109375" customWidth="1"/>
    <col min="5" max="5" width="11.42578125" customWidth="1"/>
    <col min="6" max="6" width="10.42578125" customWidth="1"/>
  </cols>
  <sheetData>
    <row r="1" spans="1:27" ht="15.75" customHeight="1">
      <c r="A1" s="62" t="s">
        <v>0</v>
      </c>
      <c r="B1" s="63"/>
      <c r="C1" s="63"/>
      <c r="D1" s="63"/>
      <c r="E1" s="63"/>
      <c r="F1" s="64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5.75" customHeight="1">
      <c r="A2" s="65"/>
      <c r="B2" s="66"/>
      <c r="C2" s="66"/>
      <c r="D2" s="66"/>
      <c r="E2" s="66"/>
      <c r="F2" s="67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5.75" customHeight="1">
      <c r="A3" s="57" t="s">
        <v>1</v>
      </c>
      <c r="B3" s="58"/>
      <c r="C3" s="58"/>
      <c r="D3" s="58"/>
      <c r="E3" s="58"/>
      <c r="F3" s="59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5.75" customHeight="1">
      <c r="A4" s="2"/>
      <c r="B4" s="60" t="s">
        <v>90</v>
      </c>
      <c r="C4" s="58"/>
      <c r="D4" s="58"/>
      <c r="E4" s="58"/>
      <c r="F4" s="59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5.75" customHeight="1">
      <c r="A5" s="3" t="s">
        <v>3</v>
      </c>
      <c r="B5" s="4" t="s">
        <v>4</v>
      </c>
      <c r="C5" s="61" t="s">
        <v>5</v>
      </c>
      <c r="D5" s="58"/>
      <c r="E5" s="58"/>
      <c r="F5" s="59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5.75" customHeight="1">
      <c r="A6" s="5" t="s">
        <v>6</v>
      </c>
      <c r="B6" s="4" t="s">
        <v>7</v>
      </c>
      <c r="C6" s="6" t="s">
        <v>8</v>
      </c>
      <c r="D6" s="6" t="s">
        <v>9</v>
      </c>
      <c r="E6" s="6" t="s">
        <v>10</v>
      </c>
      <c r="F6" s="6" t="s">
        <v>11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5.75" customHeight="1">
      <c r="A7" s="7" t="s">
        <v>12</v>
      </c>
      <c r="B7" s="8" t="s">
        <v>13</v>
      </c>
      <c r="C7" s="9">
        <v>2</v>
      </c>
      <c r="D7" s="9">
        <v>10</v>
      </c>
      <c r="E7" s="9">
        <f t="shared" ref="E7:E23" si="0">C7*D7</f>
        <v>20</v>
      </c>
      <c r="F7" s="20">
        <v>20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.75" customHeight="1">
      <c r="A8" s="10" t="s">
        <v>14</v>
      </c>
      <c r="B8" s="11" t="s">
        <v>15</v>
      </c>
      <c r="C8" s="12">
        <v>16</v>
      </c>
      <c r="D8" s="12"/>
      <c r="E8" s="12">
        <f t="shared" si="0"/>
        <v>0</v>
      </c>
      <c r="F8" s="12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5.75" customHeight="1">
      <c r="A9" s="7" t="s">
        <v>16</v>
      </c>
      <c r="B9" s="8" t="s">
        <v>17</v>
      </c>
      <c r="C9" s="9">
        <v>12</v>
      </c>
      <c r="D9" s="9"/>
      <c r="E9" s="9">
        <f t="shared" si="0"/>
        <v>0</v>
      </c>
      <c r="F9" s="9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5.75" customHeight="1">
      <c r="A10" s="10" t="s">
        <v>18</v>
      </c>
      <c r="B10" s="11" t="s">
        <v>19</v>
      </c>
      <c r="C10" s="12">
        <v>10</v>
      </c>
      <c r="D10" s="12"/>
      <c r="E10" s="12">
        <f t="shared" si="0"/>
        <v>0</v>
      </c>
      <c r="F10" s="1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.75" customHeight="1">
      <c r="A11" s="7" t="s">
        <v>20</v>
      </c>
      <c r="B11" s="8" t="s">
        <v>21</v>
      </c>
      <c r="C11" s="9">
        <v>8</v>
      </c>
      <c r="D11" s="9"/>
      <c r="E11" s="9">
        <f t="shared" si="0"/>
        <v>0</v>
      </c>
      <c r="F11" s="9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5.75" customHeight="1">
      <c r="A12" s="10" t="s">
        <v>22</v>
      </c>
      <c r="B12" s="11" t="s">
        <v>23</v>
      </c>
      <c r="C12" s="12">
        <v>6</v>
      </c>
      <c r="D12" s="12"/>
      <c r="E12" s="12">
        <f t="shared" si="0"/>
        <v>0</v>
      </c>
      <c r="F12" s="1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5.75" customHeight="1">
      <c r="A13" s="7" t="s">
        <v>24</v>
      </c>
      <c r="B13" s="8" t="s">
        <v>25</v>
      </c>
      <c r="C13" s="9">
        <v>5</v>
      </c>
      <c r="D13" s="9"/>
      <c r="E13" s="9">
        <f t="shared" si="0"/>
        <v>0</v>
      </c>
      <c r="F13" s="9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.75" customHeight="1">
      <c r="A14" s="10" t="s">
        <v>26</v>
      </c>
      <c r="B14" s="11" t="s">
        <v>27</v>
      </c>
      <c r="C14" s="12">
        <v>2</v>
      </c>
      <c r="D14" s="12">
        <v>1</v>
      </c>
      <c r="E14" s="12">
        <f t="shared" si="0"/>
        <v>2</v>
      </c>
      <c r="F14" s="23">
        <v>1</v>
      </c>
      <c r="G14" s="1" t="s">
        <v>226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5.75" customHeight="1">
      <c r="A15" s="7" t="s">
        <v>28</v>
      </c>
      <c r="B15" s="8" t="s">
        <v>29</v>
      </c>
      <c r="C15" s="9">
        <v>1</v>
      </c>
      <c r="D15" s="9">
        <v>2</v>
      </c>
      <c r="E15" s="9">
        <f t="shared" si="0"/>
        <v>2</v>
      </c>
      <c r="F15" s="20">
        <v>2</v>
      </c>
      <c r="G15" s="1" t="s">
        <v>228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5.75" customHeight="1">
      <c r="A16" s="10" t="s">
        <v>30</v>
      </c>
      <c r="B16" s="11" t="s">
        <v>31</v>
      </c>
      <c r="C16" s="12">
        <v>1</v>
      </c>
      <c r="D16" s="12"/>
      <c r="E16" s="12">
        <f t="shared" si="0"/>
        <v>0</v>
      </c>
      <c r="F16" s="12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5.75" customHeight="1">
      <c r="A17" s="7" t="s">
        <v>32</v>
      </c>
      <c r="B17" s="8" t="s">
        <v>33</v>
      </c>
      <c r="C17" s="9">
        <v>1</v>
      </c>
      <c r="D17" s="9"/>
      <c r="E17" s="9">
        <f t="shared" si="0"/>
        <v>0</v>
      </c>
      <c r="F17" s="9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5.75" customHeight="1">
      <c r="A18" s="10" t="s">
        <v>34</v>
      </c>
      <c r="B18" s="11" t="s">
        <v>35</v>
      </c>
      <c r="C18" s="12">
        <v>1</v>
      </c>
      <c r="D18" s="12"/>
      <c r="E18" s="12">
        <f t="shared" si="0"/>
        <v>0</v>
      </c>
      <c r="F18" s="12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5.75" customHeight="1">
      <c r="A19" s="7" t="s">
        <v>36</v>
      </c>
      <c r="B19" s="8" t="s">
        <v>37</v>
      </c>
      <c r="C19" s="9">
        <v>2</v>
      </c>
      <c r="D19" s="9"/>
      <c r="E19" s="9">
        <f t="shared" si="0"/>
        <v>0</v>
      </c>
      <c r="F19" s="9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5.75" customHeight="1">
      <c r="A20" s="10" t="s">
        <v>38</v>
      </c>
      <c r="B20" s="11" t="s">
        <v>39</v>
      </c>
      <c r="C20" s="12">
        <v>1</v>
      </c>
      <c r="D20" s="12"/>
      <c r="E20" s="12">
        <f t="shared" si="0"/>
        <v>0</v>
      </c>
      <c r="F20" s="12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5.75" customHeight="1">
      <c r="A21" s="7" t="s">
        <v>40</v>
      </c>
      <c r="B21" s="8" t="s">
        <v>41</v>
      </c>
      <c r="C21" s="9">
        <v>1</v>
      </c>
      <c r="D21" s="9"/>
      <c r="E21" s="9">
        <f t="shared" si="0"/>
        <v>0</v>
      </c>
      <c r="F21" s="9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5.75" customHeight="1">
      <c r="A22" s="10" t="s">
        <v>42</v>
      </c>
      <c r="B22" s="11" t="s">
        <v>43</v>
      </c>
      <c r="C22" s="12">
        <v>1</v>
      </c>
      <c r="D22" s="23">
        <v>2</v>
      </c>
      <c r="E22" s="12">
        <f t="shared" si="0"/>
        <v>2</v>
      </c>
      <c r="F22" s="23">
        <v>2</v>
      </c>
      <c r="G22" s="22" t="s">
        <v>232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5.75" customHeight="1">
      <c r="A23" s="7" t="s">
        <v>44</v>
      </c>
      <c r="B23" s="8" t="s">
        <v>45</v>
      </c>
      <c r="C23" s="9">
        <v>0.5</v>
      </c>
      <c r="D23" s="9"/>
      <c r="E23" s="9">
        <f t="shared" si="0"/>
        <v>0</v>
      </c>
      <c r="F23" s="9"/>
      <c r="G23" s="1">
        <f>SUM(F7:F23)</f>
        <v>25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5.75" customHeight="1">
      <c r="A24" s="5" t="s">
        <v>46</v>
      </c>
      <c r="B24" s="4" t="s">
        <v>47</v>
      </c>
      <c r="C24" s="6" t="s">
        <v>8</v>
      </c>
      <c r="D24" s="6" t="s">
        <v>9</v>
      </c>
      <c r="E24" s="6" t="s">
        <v>10</v>
      </c>
      <c r="F24" s="6" t="s">
        <v>11</v>
      </c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</row>
    <row r="25" spans="1:27" ht="15.75" customHeight="1">
      <c r="A25" s="14" t="s">
        <v>48</v>
      </c>
      <c r="B25" s="15" t="s">
        <v>49</v>
      </c>
      <c r="C25" s="16">
        <v>16</v>
      </c>
      <c r="D25" s="16"/>
      <c r="E25" s="16">
        <f t="shared" ref="E25:E43" si="1">C25*D25</f>
        <v>0</v>
      </c>
      <c r="F25" s="16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5.75" customHeight="1">
      <c r="A26" s="10" t="s">
        <v>50</v>
      </c>
      <c r="B26" s="11" t="s">
        <v>51</v>
      </c>
      <c r="C26" s="12">
        <v>12</v>
      </c>
      <c r="D26" s="12">
        <v>1</v>
      </c>
      <c r="E26" s="12">
        <f t="shared" si="1"/>
        <v>12</v>
      </c>
      <c r="F26" s="23">
        <v>12</v>
      </c>
      <c r="G26" s="1" t="s">
        <v>236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.75" customHeight="1">
      <c r="A27" s="14" t="s">
        <v>52</v>
      </c>
      <c r="B27" s="15" t="s">
        <v>53</v>
      </c>
      <c r="C27" s="16">
        <v>10</v>
      </c>
      <c r="D27" s="16"/>
      <c r="E27" s="16">
        <f t="shared" si="1"/>
        <v>0</v>
      </c>
      <c r="F27" s="16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5.75" customHeight="1">
      <c r="A28" s="10" t="s">
        <v>54</v>
      </c>
      <c r="B28" s="11" t="s">
        <v>55</v>
      </c>
      <c r="C28" s="12">
        <v>8</v>
      </c>
      <c r="D28" s="12"/>
      <c r="E28" s="12">
        <f t="shared" si="1"/>
        <v>0</v>
      </c>
      <c r="F28" s="12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5.75" customHeight="1">
      <c r="A29" s="14" t="s">
        <v>56</v>
      </c>
      <c r="B29" s="15" t="s">
        <v>57</v>
      </c>
      <c r="C29" s="16">
        <v>6</v>
      </c>
      <c r="D29" s="16">
        <v>3</v>
      </c>
      <c r="E29" s="16">
        <f t="shared" si="1"/>
        <v>18</v>
      </c>
      <c r="F29" s="29">
        <v>18</v>
      </c>
      <c r="G29" s="1" t="s">
        <v>238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5.75" customHeight="1">
      <c r="A30" s="10" t="s">
        <v>58</v>
      </c>
      <c r="B30" s="11" t="s">
        <v>59</v>
      </c>
      <c r="C30" s="12">
        <v>5</v>
      </c>
      <c r="D30" s="12"/>
      <c r="E30" s="12">
        <f t="shared" si="1"/>
        <v>0</v>
      </c>
      <c r="F30" s="12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5.75" customHeight="1">
      <c r="A31" s="14" t="s">
        <v>60</v>
      </c>
      <c r="B31" s="15" t="s">
        <v>61</v>
      </c>
      <c r="C31" s="16">
        <v>6</v>
      </c>
      <c r="D31" s="16"/>
      <c r="E31" s="16">
        <f t="shared" si="1"/>
        <v>0</v>
      </c>
      <c r="F31" s="16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5.75" customHeight="1">
      <c r="A32" s="10" t="s">
        <v>62</v>
      </c>
      <c r="B32" s="11" t="s">
        <v>63</v>
      </c>
      <c r="C32" s="12">
        <v>4</v>
      </c>
      <c r="D32" s="12"/>
      <c r="E32" s="12">
        <f t="shared" si="1"/>
        <v>0</v>
      </c>
      <c r="F32" s="12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.75" customHeight="1">
      <c r="A33" s="14" t="s">
        <v>64</v>
      </c>
      <c r="B33" s="15" t="s">
        <v>65</v>
      </c>
      <c r="C33" s="16">
        <v>2</v>
      </c>
      <c r="D33" s="16"/>
      <c r="E33" s="16">
        <f t="shared" si="1"/>
        <v>0</v>
      </c>
      <c r="F33" s="16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.75" customHeight="1">
      <c r="A34" s="10" t="s">
        <v>66</v>
      </c>
      <c r="B34" s="11" t="s">
        <v>67</v>
      </c>
      <c r="C34" s="12">
        <v>4</v>
      </c>
      <c r="D34" s="12"/>
      <c r="E34" s="12">
        <f t="shared" si="1"/>
        <v>0</v>
      </c>
      <c r="F34" s="12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.75" customHeight="1">
      <c r="A35" s="14" t="s">
        <v>68</v>
      </c>
      <c r="B35" s="15" t="s">
        <v>69</v>
      </c>
      <c r="C35" s="16">
        <v>2</v>
      </c>
      <c r="D35" s="16"/>
      <c r="E35" s="16">
        <f t="shared" si="1"/>
        <v>0</v>
      </c>
      <c r="F35" s="16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.75" customHeight="1">
      <c r="A36" s="10" t="s">
        <v>70</v>
      </c>
      <c r="B36" s="11" t="s">
        <v>71</v>
      </c>
      <c r="C36" s="12">
        <v>1</v>
      </c>
      <c r="D36" s="12"/>
      <c r="E36" s="12">
        <f t="shared" si="1"/>
        <v>0</v>
      </c>
      <c r="F36" s="23">
        <v>1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.75" customHeight="1">
      <c r="A37" s="14" t="s">
        <v>72</v>
      </c>
      <c r="B37" s="15" t="s">
        <v>73</v>
      </c>
      <c r="C37" s="16">
        <v>2</v>
      </c>
      <c r="D37" s="16"/>
      <c r="E37" s="16">
        <f t="shared" si="1"/>
        <v>0</v>
      </c>
      <c r="F37" s="16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 customHeight="1">
      <c r="A38" s="10" t="s">
        <v>74</v>
      </c>
      <c r="B38" s="11" t="s">
        <v>75</v>
      </c>
      <c r="C38" s="12">
        <v>0.5</v>
      </c>
      <c r="D38" s="12">
        <v>2</v>
      </c>
      <c r="E38" s="12">
        <f t="shared" si="1"/>
        <v>1</v>
      </c>
      <c r="F38" s="23">
        <v>1</v>
      </c>
      <c r="G38" s="1" t="s">
        <v>241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.75" customHeight="1">
      <c r="A39" s="14" t="s">
        <v>76</v>
      </c>
      <c r="B39" s="15" t="s">
        <v>77</v>
      </c>
      <c r="C39" s="16">
        <v>1</v>
      </c>
      <c r="D39" s="16"/>
      <c r="E39" s="16">
        <f t="shared" si="1"/>
        <v>0</v>
      </c>
      <c r="F39" s="16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.75" customHeight="1">
      <c r="A40" s="10" t="s">
        <v>78</v>
      </c>
      <c r="B40" s="11" t="s">
        <v>79</v>
      </c>
      <c r="C40" s="12">
        <v>0.5</v>
      </c>
      <c r="D40" s="23"/>
      <c r="E40" s="12">
        <f t="shared" si="1"/>
        <v>0</v>
      </c>
      <c r="F40" s="23">
        <v>1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75" customHeight="1">
      <c r="A41" s="14" t="s">
        <v>80</v>
      </c>
      <c r="B41" s="15" t="s">
        <v>81</v>
      </c>
      <c r="C41" s="16">
        <v>1</v>
      </c>
      <c r="D41" s="16">
        <v>1</v>
      </c>
      <c r="E41" s="16">
        <f t="shared" si="1"/>
        <v>1</v>
      </c>
      <c r="F41" s="29">
        <v>1</v>
      </c>
      <c r="G41" s="1" t="s">
        <v>226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 customHeight="1">
      <c r="A42" s="10" t="s">
        <v>82</v>
      </c>
      <c r="B42" s="11" t="s">
        <v>83</v>
      </c>
      <c r="C42" s="12">
        <v>0.5</v>
      </c>
      <c r="D42" s="12">
        <v>3</v>
      </c>
      <c r="E42" s="12">
        <f t="shared" si="1"/>
        <v>1.5</v>
      </c>
      <c r="F42" s="23">
        <v>1.5</v>
      </c>
      <c r="G42" s="22" t="s">
        <v>243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customHeight="1">
      <c r="A43" s="14" t="s">
        <v>84</v>
      </c>
      <c r="B43" s="15" t="s">
        <v>85</v>
      </c>
      <c r="C43" s="16">
        <v>2</v>
      </c>
      <c r="D43" s="16"/>
      <c r="E43" s="16">
        <f t="shared" si="1"/>
        <v>0</v>
      </c>
      <c r="F43" s="16"/>
      <c r="G43" s="1">
        <f>SUM(F25:F43)</f>
        <v>35.5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 customHeight="1">
      <c r="A44" s="5" t="s">
        <v>86</v>
      </c>
      <c r="B44" s="4" t="s">
        <v>87</v>
      </c>
      <c r="C44" s="6" t="s">
        <v>8</v>
      </c>
      <c r="D44" s="6" t="s">
        <v>9</v>
      </c>
      <c r="E44" s="6" t="s">
        <v>10</v>
      </c>
      <c r="F44" s="6" t="s">
        <v>11</v>
      </c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15.75" customHeight="1">
      <c r="A45" s="17" t="s">
        <v>88</v>
      </c>
      <c r="B45" s="18" t="s">
        <v>89</v>
      </c>
      <c r="C45" s="19">
        <v>16</v>
      </c>
      <c r="D45" s="19"/>
      <c r="E45" s="19">
        <f t="shared" ref="E45:E61" si="2">C45*D45</f>
        <v>0</v>
      </c>
      <c r="F45" s="19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>
      <c r="A46" s="10" t="s">
        <v>91</v>
      </c>
      <c r="B46" s="11" t="s">
        <v>92</v>
      </c>
      <c r="C46" s="12">
        <v>12</v>
      </c>
      <c r="D46" s="12"/>
      <c r="E46" s="12">
        <f t="shared" si="2"/>
        <v>0</v>
      </c>
      <c r="F46" s="12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>
      <c r="A47" s="17" t="s">
        <v>93</v>
      </c>
      <c r="B47" s="18" t="s">
        <v>94</v>
      </c>
      <c r="C47" s="19">
        <v>10</v>
      </c>
      <c r="D47" s="19"/>
      <c r="E47" s="19">
        <f t="shared" si="2"/>
        <v>0</v>
      </c>
      <c r="F47" s="19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>
      <c r="A48" s="10" t="s">
        <v>95</v>
      </c>
      <c r="B48" s="11" t="s">
        <v>96</v>
      </c>
      <c r="C48" s="12">
        <v>8</v>
      </c>
      <c r="D48" s="12"/>
      <c r="E48" s="12">
        <f t="shared" si="2"/>
        <v>0</v>
      </c>
      <c r="F48" s="12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>
      <c r="A49" s="17" t="s">
        <v>97</v>
      </c>
      <c r="B49" s="18" t="s">
        <v>98</v>
      </c>
      <c r="C49" s="19">
        <v>6</v>
      </c>
      <c r="D49" s="19">
        <v>1</v>
      </c>
      <c r="E49" s="19">
        <f t="shared" si="2"/>
        <v>6</v>
      </c>
      <c r="F49" s="33">
        <v>6</v>
      </c>
      <c r="G49" s="1" t="s">
        <v>246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>
      <c r="A50" s="10" t="s">
        <v>100</v>
      </c>
      <c r="B50" s="11" t="s">
        <v>101</v>
      </c>
      <c r="C50" s="12">
        <v>5</v>
      </c>
      <c r="D50" s="12"/>
      <c r="E50" s="12">
        <f t="shared" si="2"/>
        <v>0</v>
      </c>
      <c r="F50" s="12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>
      <c r="A51" s="17" t="s">
        <v>102</v>
      </c>
      <c r="B51" s="18" t="s">
        <v>103</v>
      </c>
      <c r="C51" s="19">
        <v>6</v>
      </c>
      <c r="D51" s="19"/>
      <c r="E51" s="19">
        <f t="shared" si="2"/>
        <v>0</v>
      </c>
      <c r="F51" s="19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>
      <c r="A52" s="10" t="s">
        <v>104</v>
      </c>
      <c r="B52" s="11" t="s">
        <v>105</v>
      </c>
      <c r="C52" s="12">
        <v>4</v>
      </c>
      <c r="D52" s="12"/>
      <c r="E52" s="12">
        <f t="shared" si="2"/>
        <v>0</v>
      </c>
      <c r="F52" s="12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>
      <c r="A53" s="17" t="s">
        <v>106</v>
      </c>
      <c r="B53" s="18" t="s">
        <v>107</v>
      </c>
      <c r="C53" s="19">
        <v>2</v>
      </c>
      <c r="D53" s="19"/>
      <c r="E53" s="19">
        <f t="shared" si="2"/>
        <v>0</v>
      </c>
      <c r="F53" s="19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>
      <c r="A54" s="10" t="s">
        <v>109</v>
      </c>
      <c r="B54" s="11" t="s">
        <v>110</v>
      </c>
      <c r="C54" s="12">
        <v>4</v>
      </c>
      <c r="D54" s="12"/>
      <c r="E54" s="12">
        <f t="shared" si="2"/>
        <v>0</v>
      </c>
      <c r="F54" s="12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>
      <c r="A55" s="17" t="s">
        <v>111</v>
      </c>
      <c r="B55" s="18" t="s">
        <v>112</v>
      </c>
      <c r="C55" s="19">
        <v>2</v>
      </c>
      <c r="D55" s="19"/>
      <c r="E55" s="19">
        <f t="shared" si="2"/>
        <v>0</v>
      </c>
      <c r="F55" s="19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>
      <c r="A56" s="10" t="s">
        <v>114</v>
      </c>
      <c r="B56" s="11" t="s">
        <v>115</v>
      </c>
      <c r="C56" s="12">
        <v>1</v>
      </c>
      <c r="D56" s="12"/>
      <c r="E56" s="12">
        <f t="shared" si="2"/>
        <v>0</v>
      </c>
      <c r="F56" s="12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>
      <c r="A57" s="17" t="s">
        <v>117</v>
      </c>
      <c r="B57" s="18" t="s">
        <v>118</v>
      </c>
      <c r="C57" s="19">
        <v>2</v>
      </c>
      <c r="D57" s="19"/>
      <c r="E57" s="19">
        <f t="shared" si="2"/>
        <v>0</v>
      </c>
      <c r="F57" s="19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>
      <c r="A58" s="10" t="s">
        <v>119</v>
      </c>
      <c r="B58" s="11" t="s">
        <v>120</v>
      </c>
      <c r="C58" s="12">
        <v>2</v>
      </c>
      <c r="D58" s="12"/>
      <c r="E58" s="12">
        <f t="shared" si="2"/>
        <v>0</v>
      </c>
      <c r="F58" s="12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>
      <c r="A59" s="17" t="s">
        <v>122</v>
      </c>
      <c r="B59" s="18" t="s">
        <v>123</v>
      </c>
      <c r="C59" s="19">
        <v>1</v>
      </c>
      <c r="D59" s="19"/>
      <c r="E59" s="19">
        <f t="shared" si="2"/>
        <v>0</v>
      </c>
      <c r="F59" s="19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>
      <c r="A60" s="10" t="s">
        <v>126</v>
      </c>
      <c r="B60" s="11" t="s">
        <v>127</v>
      </c>
      <c r="C60" s="12">
        <v>1</v>
      </c>
      <c r="D60" s="12"/>
      <c r="E60" s="12">
        <f t="shared" si="2"/>
        <v>0</v>
      </c>
      <c r="F60" s="12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>
      <c r="A61" s="17" t="s">
        <v>128</v>
      </c>
      <c r="B61" s="18" t="s">
        <v>129</v>
      </c>
      <c r="C61" s="19">
        <v>0.5</v>
      </c>
      <c r="D61" s="19">
        <v>1</v>
      </c>
      <c r="E61" s="19">
        <f t="shared" si="2"/>
        <v>0.5</v>
      </c>
      <c r="F61" s="33">
        <v>0.5</v>
      </c>
      <c r="G61" s="1">
        <f>SUM(F45:F61)</f>
        <v>6.5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>
      <c r="A62" s="5" t="s">
        <v>130</v>
      </c>
      <c r="B62" s="4" t="s">
        <v>132</v>
      </c>
      <c r="C62" s="6" t="s">
        <v>8</v>
      </c>
      <c r="D62" s="6" t="s">
        <v>9</v>
      </c>
      <c r="E62" s="6" t="s">
        <v>10</v>
      </c>
      <c r="F62" s="6" t="s">
        <v>11</v>
      </c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</row>
    <row r="63" spans="1:27" ht="15.75" customHeight="1">
      <c r="A63" s="25" t="s">
        <v>133</v>
      </c>
      <c r="B63" s="26" t="s">
        <v>135</v>
      </c>
      <c r="C63" s="28">
        <v>40</v>
      </c>
      <c r="D63" s="28"/>
      <c r="E63" s="28">
        <f t="shared" ref="E63:E74" si="3">C63*D63</f>
        <v>0</v>
      </c>
      <c r="F63" s="28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>
      <c r="A64" s="10" t="s">
        <v>139</v>
      </c>
      <c r="B64" s="11" t="s">
        <v>140</v>
      </c>
      <c r="C64" s="12">
        <v>20</v>
      </c>
      <c r="D64" s="12"/>
      <c r="E64" s="12">
        <f t="shared" si="3"/>
        <v>0</v>
      </c>
      <c r="F64" s="12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>
      <c r="A65" s="25" t="s">
        <v>142</v>
      </c>
      <c r="B65" s="26" t="s">
        <v>143</v>
      </c>
      <c r="C65" s="28">
        <v>15</v>
      </c>
      <c r="D65" s="28"/>
      <c r="E65" s="28">
        <f t="shared" si="3"/>
        <v>0</v>
      </c>
      <c r="F65" s="28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>
      <c r="A66" s="10" t="s">
        <v>145</v>
      </c>
      <c r="B66" s="11" t="s">
        <v>146</v>
      </c>
      <c r="C66" s="12">
        <v>10</v>
      </c>
      <c r="D66" s="12"/>
      <c r="E66" s="12">
        <f t="shared" si="3"/>
        <v>0</v>
      </c>
      <c r="F66" s="12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>
      <c r="A67" s="25" t="s">
        <v>148</v>
      </c>
      <c r="B67" s="26" t="s">
        <v>149</v>
      </c>
      <c r="C67" s="28">
        <v>5</v>
      </c>
      <c r="D67" s="28"/>
      <c r="E67" s="28">
        <f t="shared" si="3"/>
        <v>0</v>
      </c>
      <c r="F67" s="28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>
      <c r="A68" s="10" t="s">
        <v>151</v>
      </c>
      <c r="B68" s="11" t="s">
        <v>152</v>
      </c>
      <c r="C68" s="12">
        <v>10</v>
      </c>
      <c r="D68" s="12"/>
      <c r="E68" s="12">
        <f t="shared" si="3"/>
        <v>0</v>
      </c>
      <c r="F68" s="12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>
      <c r="A69" s="25" t="s">
        <v>153</v>
      </c>
      <c r="B69" s="26" t="s">
        <v>154</v>
      </c>
      <c r="C69" s="28">
        <v>4</v>
      </c>
      <c r="D69" s="28"/>
      <c r="E69" s="28">
        <f t="shared" si="3"/>
        <v>0</v>
      </c>
      <c r="F69" s="35">
        <v>4</v>
      </c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>
      <c r="A70" s="10" t="s">
        <v>155</v>
      </c>
      <c r="B70" s="11" t="s">
        <v>156</v>
      </c>
      <c r="C70" s="12">
        <v>2</v>
      </c>
      <c r="D70" s="23">
        <v>4</v>
      </c>
      <c r="E70" s="12">
        <f t="shared" si="3"/>
        <v>8</v>
      </c>
      <c r="F70" s="23">
        <v>8</v>
      </c>
      <c r="G70" s="49" t="s">
        <v>257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>
      <c r="A71" s="25" t="s">
        <v>157</v>
      </c>
      <c r="B71" s="26" t="s">
        <v>158</v>
      </c>
      <c r="C71" s="28">
        <v>0.5</v>
      </c>
      <c r="D71" s="28">
        <v>1</v>
      </c>
      <c r="E71" s="28">
        <f t="shared" si="3"/>
        <v>0.5</v>
      </c>
      <c r="F71" s="35">
        <v>0.5</v>
      </c>
      <c r="G71" s="1" t="s">
        <v>258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>
      <c r="A72" s="10" t="s">
        <v>161</v>
      </c>
      <c r="B72" s="11" t="s">
        <v>162</v>
      </c>
      <c r="C72" s="12">
        <v>0.5</v>
      </c>
      <c r="D72" s="12"/>
      <c r="E72" s="12">
        <f t="shared" si="3"/>
        <v>0</v>
      </c>
      <c r="F72" s="12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>
      <c r="A73" s="25" t="s">
        <v>164</v>
      </c>
      <c r="B73" s="26" t="s">
        <v>165</v>
      </c>
      <c r="C73" s="28">
        <v>1</v>
      </c>
      <c r="D73" s="28"/>
      <c r="E73" s="28">
        <f t="shared" si="3"/>
        <v>0</v>
      </c>
      <c r="F73" s="28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>
      <c r="A74" s="10" t="s">
        <v>167</v>
      </c>
      <c r="B74" s="11" t="s">
        <v>168</v>
      </c>
      <c r="C74" s="12">
        <v>2</v>
      </c>
      <c r="D74" s="12"/>
      <c r="E74" s="12">
        <f t="shared" si="3"/>
        <v>0</v>
      </c>
      <c r="F74" s="12"/>
      <c r="G74" s="1">
        <f>SUM(F63:F74)</f>
        <v>12.5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>
      <c r="A75" s="5" t="s">
        <v>170</v>
      </c>
      <c r="B75" s="4" t="s">
        <v>171</v>
      </c>
      <c r="C75" s="6" t="s">
        <v>8</v>
      </c>
      <c r="D75" s="6" t="s">
        <v>9</v>
      </c>
      <c r="E75" s="6" t="s">
        <v>10</v>
      </c>
      <c r="F75" s="6" t="s">
        <v>11</v>
      </c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</row>
    <row r="76" spans="1:27" ht="15.75" customHeight="1">
      <c r="A76" s="30" t="s">
        <v>172</v>
      </c>
      <c r="B76" s="31" t="s">
        <v>173</v>
      </c>
      <c r="C76" s="32">
        <v>16</v>
      </c>
      <c r="D76" s="32"/>
      <c r="E76" s="32">
        <f t="shared" ref="E76:E88" si="4">C76*D76</f>
        <v>0</v>
      </c>
      <c r="F76" s="3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>
      <c r="A77" s="10" t="s">
        <v>176</v>
      </c>
      <c r="B77" s="11" t="s">
        <v>178</v>
      </c>
      <c r="C77" s="12">
        <v>16</v>
      </c>
      <c r="D77" s="12"/>
      <c r="E77" s="12">
        <f t="shared" si="4"/>
        <v>0</v>
      </c>
      <c r="F77" s="1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>
      <c r="A78" s="30" t="s">
        <v>180</v>
      </c>
      <c r="B78" s="31" t="s">
        <v>181</v>
      </c>
      <c r="C78" s="32">
        <v>16</v>
      </c>
      <c r="D78" s="32"/>
      <c r="E78" s="32">
        <f t="shared" si="4"/>
        <v>0</v>
      </c>
      <c r="F78" s="3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>
      <c r="A79" s="10" t="s">
        <v>182</v>
      </c>
      <c r="B79" s="11" t="s">
        <v>183</v>
      </c>
      <c r="C79" s="12">
        <v>12</v>
      </c>
      <c r="D79" s="12"/>
      <c r="E79" s="12">
        <f t="shared" si="4"/>
        <v>0</v>
      </c>
      <c r="F79" s="1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>
      <c r="A80" s="30" t="s">
        <v>185</v>
      </c>
      <c r="B80" s="31" t="s">
        <v>186</v>
      </c>
      <c r="C80" s="32">
        <v>12</v>
      </c>
      <c r="D80" s="32"/>
      <c r="E80" s="32">
        <f t="shared" si="4"/>
        <v>0</v>
      </c>
      <c r="F80" s="3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>
      <c r="A81" s="10" t="s">
        <v>187</v>
      </c>
      <c r="B81" s="11" t="s">
        <v>188</v>
      </c>
      <c r="C81" s="12">
        <v>12</v>
      </c>
      <c r="D81" s="12"/>
      <c r="E81" s="12">
        <f t="shared" si="4"/>
        <v>0</v>
      </c>
      <c r="F81" s="1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>
      <c r="A82" s="30" t="s">
        <v>189</v>
      </c>
      <c r="B82" s="31" t="s">
        <v>190</v>
      </c>
      <c r="C82" s="32">
        <v>10</v>
      </c>
      <c r="D82" s="32"/>
      <c r="E82" s="32">
        <f t="shared" si="4"/>
        <v>0</v>
      </c>
      <c r="F82" s="3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>
      <c r="A83" s="10" t="s">
        <v>191</v>
      </c>
      <c r="B83" s="11" t="s">
        <v>192</v>
      </c>
      <c r="C83" s="12">
        <v>8</v>
      </c>
      <c r="D83" s="12"/>
      <c r="E83" s="12">
        <f t="shared" si="4"/>
        <v>0</v>
      </c>
      <c r="F83" s="1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>
      <c r="A84" s="30" t="s">
        <v>194</v>
      </c>
      <c r="B84" s="31" t="s">
        <v>195</v>
      </c>
      <c r="C84" s="32">
        <v>2</v>
      </c>
      <c r="D84" s="39"/>
      <c r="E84" s="32">
        <f t="shared" si="4"/>
        <v>0</v>
      </c>
      <c r="F84" s="39">
        <v>2</v>
      </c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>
      <c r="A85" s="10" t="s">
        <v>196</v>
      </c>
      <c r="B85" s="11" t="s">
        <v>197</v>
      </c>
      <c r="C85" s="12">
        <v>6</v>
      </c>
      <c r="D85" s="12"/>
      <c r="E85" s="12">
        <f t="shared" si="4"/>
        <v>0</v>
      </c>
      <c r="F85" s="1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>
      <c r="A86" s="30" t="s">
        <v>198</v>
      </c>
      <c r="B86" s="31" t="s">
        <v>199</v>
      </c>
      <c r="C86" s="32">
        <v>4</v>
      </c>
      <c r="D86" s="39"/>
      <c r="E86" s="32">
        <f t="shared" si="4"/>
        <v>0</v>
      </c>
      <c r="F86" s="32"/>
      <c r="G86" s="2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>
      <c r="A87" s="10" t="s">
        <v>201</v>
      </c>
      <c r="B87" s="11" t="s">
        <v>202</v>
      </c>
      <c r="C87" s="12">
        <v>2</v>
      </c>
      <c r="D87" s="12"/>
      <c r="E87" s="12">
        <f t="shared" si="4"/>
        <v>0</v>
      </c>
      <c r="F87" s="23">
        <v>8</v>
      </c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>
      <c r="A88" s="30" t="s">
        <v>203</v>
      </c>
      <c r="B88" s="31" t="s">
        <v>204</v>
      </c>
      <c r="C88" s="32">
        <v>2</v>
      </c>
      <c r="D88" s="32"/>
      <c r="E88" s="32">
        <f t="shared" si="4"/>
        <v>0</v>
      </c>
      <c r="F88" s="39">
        <v>4</v>
      </c>
      <c r="G88" s="1">
        <f>SUM(F76:F88)</f>
        <v>14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>
      <c r="A89" s="70" t="s">
        <v>205</v>
      </c>
      <c r="B89" s="68" t="s">
        <v>207</v>
      </c>
      <c r="C89" s="34" t="s">
        <v>8</v>
      </c>
      <c r="D89" s="34" t="s">
        <v>9</v>
      </c>
      <c r="E89" s="34" t="s">
        <v>10</v>
      </c>
      <c r="F89" s="34" t="s">
        <v>11</v>
      </c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>
      <c r="A90" s="69"/>
      <c r="B90" s="69"/>
      <c r="C90" s="36" t="s">
        <v>205</v>
      </c>
      <c r="D90" s="37">
        <f t="shared" ref="D90:F90" si="5">SUM(D76:D88,D63:D74,D45:D61,D25:D43,D7:D23)</f>
        <v>32</v>
      </c>
      <c r="E90" s="37">
        <f t="shared" si="5"/>
        <v>74.5</v>
      </c>
      <c r="F90" s="37">
        <f t="shared" si="5"/>
        <v>93.5</v>
      </c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>
      <c r="A91" s="38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>
      <c r="A92" s="38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>
      <c r="A93" s="38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>
      <c r="A94" s="38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>
      <c r="A95" s="38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>
      <c r="A96" s="38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>
      <c r="A97" s="38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>
      <c r="A98" s="38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>
      <c r="A99" s="38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>
      <c r="A100" s="38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>
      <c r="A101" s="38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>
      <c r="A102" s="38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>
      <c r="A103" s="38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>
      <c r="A104" s="38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>
      <c r="A105" s="38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>
      <c r="A106" s="38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>
      <c r="A107" s="38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>
      <c r="A108" s="38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>
      <c r="A109" s="38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>
      <c r="A110" s="38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>
      <c r="A111" s="38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>
      <c r="A112" s="38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38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38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A115" s="38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A116" s="38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A117" s="38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A118" s="38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A119" s="38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A120" s="38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A121" s="38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A122" s="38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A123" s="38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A124" s="38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A125" s="38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A126" s="38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A127" s="38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A128" s="38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>
      <c r="A129" s="38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>
      <c r="A130" s="38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>
      <c r="A131" s="38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>
      <c r="A132" s="38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>
      <c r="A133" s="38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>
      <c r="A134" s="38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>
      <c r="A135" s="38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>
      <c r="A136" s="38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>
      <c r="A137" s="38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>
      <c r="A138" s="38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>
      <c r="A139" s="38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>
      <c r="A140" s="38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>
      <c r="A141" s="38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>
      <c r="A142" s="38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>
      <c r="A143" s="38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>
      <c r="A144" s="38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>
      <c r="A145" s="38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>
      <c r="A146" s="38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>
      <c r="A147" s="38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>
      <c r="A148" s="38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>
      <c r="A149" s="38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>
      <c r="A150" s="38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>
      <c r="A151" s="38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>
      <c r="A152" s="38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>
      <c r="A153" s="38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>
      <c r="A154" s="38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>
      <c r="A155" s="38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>
      <c r="A156" s="38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>
      <c r="A157" s="38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>
      <c r="A158" s="38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>
      <c r="A159" s="38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>
      <c r="A160" s="38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>
      <c r="A161" s="38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>
      <c r="A162" s="38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>
      <c r="A163" s="38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>
      <c r="A164" s="38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>
      <c r="A165" s="38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>
      <c r="A166" s="38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>
      <c r="A167" s="38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>
      <c r="A168" s="38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>
      <c r="A169" s="38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>
      <c r="A170" s="38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>
      <c r="A171" s="38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>
      <c r="A172" s="38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>
      <c r="A173" s="38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>
      <c r="A174" s="38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>
      <c r="A175" s="38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>
      <c r="A176" s="38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>
      <c r="A177" s="38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>
      <c r="A178" s="38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>
      <c r="A179" s="38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>
      <c r="A180" s="38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>
      <c r="A181" s="38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>
      <c r="A182" s="38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>
      <c r="A183" s="38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>
      <c r="A184" s="38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>
      <c r="A185" s="38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>
      <c r="A186" s="38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>
      <c r="A187" s="38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>
      <c r="A188" s="38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>
      <c r="A189" s="38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>
      <c r="A190" s="38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>
      <c r="A191" s="38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>
      <c r="A192" s="38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>
      <c r="A193" s="38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>
      <c r="A194" s="38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>
      <c r="A195" s="38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>
      <c r="A196" s="38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>
      <c r="A197" s="38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>
      <c r="A198" s="38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>
      <c r="A199" s="38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>
      <c r="A200" s="38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>
      <c r="A201" s="38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>
      <c r="A202" s="38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>
      <c r="A203" s="38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>
      <c r="A204" s="38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>
      <c r="A205" s="38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>
      <c r="A206" s="38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>
      <c r="A207" s="38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>
      <c r="A208" s="38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>
      <c r="A209" s="38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>
      <c r="A210" s="38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>
      <c r="A211" s="38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>
      <c r="A212" s="38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>
      <c r="A213" s="38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>
      <c r="A214" s="38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>
      <c r="A215" s="38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>
      <c r="A216" s="38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>
      <c r="A217" s="38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>
      <c r="A218" s="38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>
      <c r="A219" s="38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>
      <c r="A220" s="38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>
      <c r="A221" s="38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>
      <c r="A222" s="38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>
      <c r="A223" s="38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>
      <c r="A224" s="38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>
      <c r="A225" s="38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>
      <c r="A226" s="38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>
      <c r="A227" s="38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>
      <c r="A228" s="38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>
      <c r="A229" s="38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>
      <c r="A230" s="38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>
      <c r="A231" s="38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>
      <c r="A232" s="38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>
      <c r="A233" s="38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>
      <c r="A234" s="38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>
      <c r="A235" s="38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>
      <c r="A236" s="38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>
      <c r="A237" s="38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>
      <c r="A238" s="38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>
      <c r="A239" s="38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>
      <c r="A240" s="38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>
      <c r="A241" s="38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>
      <c r="A242" s="38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>
      <c r="A243" s="38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>
      <c r="A244" s="38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>
      <c r="A245" s="38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>
      <c r="A246" s="38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>
      <c r="A247" s="38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>
      <c r="A248" s="38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>
      <c r="A249" s="38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>
      <c r="A250" s="38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>
      <c r="A251" s="38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>
      <c r="A252" s="38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>
      <c r="A253" s="38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>
      <c r="A254" s="38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>
      <c r="A255" s="38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>
      <c r="A256" s="38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>
      <c r="A257" s="38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>
      <c r="A258" s="38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>
      <c r="A259" s="38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>
      <c r="A260" s="38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>
      <c r="A261" s="38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>
      <c r="A262" s="38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>
      <c r="A263" s="38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>
      <c r="A264" s="38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>
      <c r="A265" s="38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>
      <c r="A266" s="38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>
      <c r="A267" s="38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>
      <c r="A268" s="38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>
      <c r="A269" s="38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>
      <c r="A270" s="38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>
      <c r="A271" s="38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>
      <c r="A272" s="38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>
      <c r="A273" s="38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>
      <c r="A274" s="38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>
      <c r="A275" s="38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>
      <c r="A276" s="38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>
      <c r="A277" s="38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>
      <c r="A278" s="38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>
      <c r="A279" s="38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>
      <c r="A280" s="38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>
      <c r="A281" s="38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>
      <c r="A282" s="38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>
      <c r="A283" s="38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>
      <c r="A284" s="38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>
      <c r="A285" s="38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>
      <c r="A286" s="38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>
      <c r="A287" s="38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>
      <c r="A288" s="38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>
      <c r="A289" s="38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>
      <c r="A290" s="38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/>
    <row r="292" spans="1:27" ht="15.75" customHeight="1"/>
    <row r="293" spans="1:27" ht="15.75" customHeight="1"/>
    <row r="294" spans="1:27" ht="15.75" customHeight="1"/>
    <row r="295" spans="1:27" ht="15.75" customHeight="1"/>
    <row r="296" spans="1:27" ht="15.75" customHeight="1"/>
    <row r="297" spans="1:27" ht="15.75" customHeight="1"/>
    <row r="298" spans="1:27" ht="15.75" customHeight="1"/>
    <row r="299" spans="1:27" ht="15.75" customHeight="1"/>
    <row r="300" spans="1:27" ht="15.75" customHeight="1"/>
    <row r="301" spans="1:27" ht="15.75" customHeight="1"/>
    <row r="302" spans="1:27" ht="15.75" customHeight="1"/>
    <row r="303" spans="1:27" ht="15.75" customHeight="1"/>
    <row r="304" spans="1:27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1:F2"/>
    <mergeCell ref="A3:F3"/>
    <mergeCell ref="B4:F4"/>
    <mergeCell ref="B89:B90"/>
    <mergeCell ref="A89:A90"/>
    <mergeCell ref="C5:F5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1000"/>
  <sheetViews>
    <sheetView workbookViewId="0"/>
  </sheetViews>
  <sheetFormatPr defaultColWidth="14.42578125" defaultRowHeight="15" customHeight="1"/>
  <cols>
    <col min="1" max="1" width="10.140625" customWidth="1"/>
    <col min="2" max="2" width="122.7109375" customWidth="1"/>
    <col min="3" max="3" width="14.5703125" customWidth="1"/>
    <col min="4" max="4" width="13.7109375" customWidth="1"/>
    <col min="5" max="5" width="11.42578125" customWidth="1"/>
    <col min="6" max="6" width="10.42578125" customWidth="1"/>
  </cols>
  <sheetData>
    <row r="1" spans="1:27" ht="15.75" customHeight="1">
      <c r="A1" s="62" t="s">
        <v>0</v>
      </c>
      <c r="B1" s="63"/>
      <c r="C1" s="63"/>
      <c r="D1" s="63"/>
      <c r="E1" s="63"/>
      <c r="F1" s="64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5.75" customHeight="1">
      <c r="A2" s="65"/>
      <c r="B2" s="66"/>
      <c r="C2" s="66"/>
      <c r="D2" s="66"/>
      <c r="E2" s="66"/>
      <c r="F2" s="67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5.75" customHeight="1">
      <c r="A3" s="57" t="s">
        <v>1</v>
      </c>
      <c r="B3" s="58"/>
      <c r="C3" s="58"/>
      <c r="D3" s="58"/>
      <c r="E3" s="58"/>
      <c r="F3" s="59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5.75" customHeight="1">
      <c r="A4" s="2"/>
      <c r="B4" s="60" t="s">
        <v>90</v>
      </c>
      <c r="C4" s="58"/>
      <c r="D4" s="58"/>
      <c r="E4" s="58"/>
      <c r="F4" s="59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5.75" customHeight="1">
      <c r="A5" s="3" t="s">
        <v>3</v>
      </c>
      <c r="B5" s="4" t="s">
        <v>4</v>
      </c>
      <c r="C5" s="61" t="s">
        <v>5</v>
      </c>
      <c r="D5" s="58"/>
      <c r="E5" s="58"/>
      <c r="F5" s="59"/>
      <c r="G5" s="1"/>
      <c r="H5" s="1"/>
      <c r="I5" s="24" t="s">
        <v>116</v>
      </c>
      <c r="J5" s="1">
        <f>G23</f>
        <v>32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5.75" customHeight="1">
      <c r="A6" s="5" t="s">
        <v>6</v>
      </c>
      <c r="B6" s="4" t="s">
        <v>7</v>
      </c>
      <c r="C6" s="6" t="s">
        <v>8</v>
      </c>
      <c r="D6" s="6" t="s">
        <v>9</v>
      </c>
      <c r="E6" s="6" t="s">
        <v>10</v>
      </c>
      <c r="F6" s="6" t="s">
        <v>11</v>
      </c>
      <c r="G6" s="1"/>
      <c r="H6" s="1"/>
      <c r="I6" s="24" t="s">
        <v>121</v>
      </c>
      <c r="J6" s="1">
        <f>G43</f>
        <v>30.5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5.75" customHeight="1">
      <c r="A7" s="7" t="s">
        <v>12</v>
      </c>
      <c r="B7" s="8" t="s">
        <v>13</v>
      </c>
      <c r="C7" s="9">
        <v>2</v>
      </c>
      <c r="D7" s="20">
        <v>11</v>
      </c>
      <c r="E7" s="9">
        <f t="shared" ref="E7:E23" si="0">C7*D7</f>
        <v>22</v>
      </c>
      <c r="F7" s="20">
        <v>22</v>
      </c>
      <c r="G7" s="1"/>
      <c r="H7" s="1"/>
      <c r="I7" s="24" t="s">
        <v>125</v>
      </c>
      <c r="J7" s="1">
        <f>G61</f>
        <v>23.5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.75" customHeight="1">
      <c r="A8" s="10" t="s">
        <v>14</v>
      </c>
      <c r="B8" s="11" t="s">
        <v>15</v>
      </c>
      <c r="C8" s="12">
        <v>16</v>
      </c>
      <c r="D8" s="12"/>
      <c r="E8" s="12">
        <f t="shared" si="0"/>
        <v>0</v>
      </c>
      <c r="F8" s="12"/>
      <c r="G8" s="1"/>
      <c r="H8" s="1"/>
      <c r="I8" s="24" t="s">
        <v>131</v>
      </c>
      <c r="J8" s="1">
        <f>G74</f>
        <v>8.5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5.75" customHeight="1">
      <c r="A9" s="7" t="s">
        <v>16</v>
      </c>
      <c r="B9" s="8" t="s">
        <v>17</v>
      </c>
      <c r="C9" s="9">
        <v>12</v>
      </c>
      <c r="D9" s="9"/>
      <c r="E9" s="9">
        <f t="shared" si="0"/>
        <v>0</v>
      </c>
      <c r="F9" s="9"/>
      <c r="G9" s="1"/>
      <c r="H9" s="1"/>
      <c r="I9" s="24" t="s">
        <v>134</v>
      </c>
      <c r="J9" s="1">
        <f>G88</f>
        <v>4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5.75" customHeight="1">
      <c r="A10" s="10" t="s">
        <v>18</v>
      </c>
      <c r="B10" s="11" t="s">
        <v>19</v>
      </c>
      <c r="C10" s="12">
        <v>10</v>
      </c>
      <c r="D10" s="12"/>
      <c r="E10" s="12">
        <f t="shared" si="0"/>
        <v>0</v>
      </c>
      <c r="F10" s="1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.75" customHeight="1">
      <c r="A11" s="7" t="s">
        <v>20</v>
      </c>
      <c r="B11" s="8" t="s">
        <v>21</v>
      </c>
      <c r="C11" s="9">
        <v>8</v>
      </c>
      <c r="D11" s="9"/>
      <c r="E11" s="9">
        <f t="shared" si="0"/>
        <v>0</v>
      </c>
      <c r="F11" s="9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5.75" customHeight="1">
      <c r="A12" s="10" t="s">
        <v>22</v>
      </c>
      <c r="B12" s="11" t="s">
        <v>23</v>
      </c>
      <c r="C12" s="12">
        <v>6</v>
      </c>
      <c r="D12" s="12"/>
      <c r="E12" s="12">
        <f t="shared" si="0"/>
        <v>0</v>
      </c>
      <c r="F12" s="1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5.75" customHeight="1">
      <c r="A13" s="7" t="s">
        <v>24</v>
      </c>
      <c r="B13" s="8" t="s">
        <v>25</v>
      </c>
      <c r="C13" s="9">
        <v>5</v>
      </c>
      <c r="D13" s="9"/>
      <c r="E13" s="9">
        <f t="shared" si="0"/>
        <v>0</v>
      </c>
      <c r="F13" s="9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.75" customHeight="1">
      <c r="A14" s="10" t="s">
        <v>26</v>
      </c>
      <c r="B14" s="11" t="s">
        <v>27</v>
      </c>
      <c r="C14" s="12">
        <v>2</v>
      </c>
      <c r="D14" s="23">
        <v>2</v>
      </c>
      <c r="E14" s="12">
        <f t="shared" si="0"/>
        <v>4</v>
      </c>
      <c r="F14" s="23">
        <v>4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5.75" customHeight="1">
      <c r="A15" s="7" t="s">
        <v>28</v>
      </c>
      <c r="B15" s="8" t="s">
        <v>29</v>
      </c>
      <c r="C15" s="9">
        <v>1</v>
      </c>
      <c r="D15" s="20">
        <v>1</v>
      </c>
      <c r="E15" s="9">
        <f t="shared" si="0"/>
        <v>1</v>
      </c>
      <c r="F15" s="20">
        <v>1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5.75" customHeight="1">
      <c r="A16" s="10" t="s">
        <v>30</v>
      </c>
      <c r="B16" s="11" t="s">
        <v>31</v>
      </c>
      <c r="C16" s="12">
        <v>1</v>
      </c>
      <c r="D16" s="12"/>
      <c r="E16" s="12">
        <f t="shared" si="0"/>
        <v>0</v>
      </c>
      <c r="F16" s="12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5.75" customHeight="1">
      <c r="A17" s="7" t="s">
        <v>32</v>
      </c>
      <c r="B17" s="8" t="s">
        <v>33</v>
      </c>
      <c r="C17" s="9">
        <v>1</v>
      </c>
      <c r="D17" s="9"/>
      <c r="E17" s="9">
        <f t="shared" si="0"/>
        <v>0</v>
      </c>
      <c r="F17" s="9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5.75" customHeight="1">
      <c r="A18" s="10" t="s">
        <v>34</v>
      </c>
      <c r="B18" s="11" t="s">
        <v>35</v>
      </c>
      <c r="C18" s="12">
        <v>1</v>
      </c>
      <c r="D18" s="12"/>
      <c r="E18" s="12">
        <f t="shared" si="0"/>
        <v>0</v>
      </c>
      <c r="F18" s="12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5.75" customHeight="1">
      <c r="A19" s="7" t="s">
        <v>36</v>
      </c>
      <c r="B19" s="8" t="s">
        <v>37</v>
      </c>
      <c r="C19" s="9">
        <v>2</v>
      </c>
      <c r="D19" s="9"/>
      <c r="E19" s="9">
        <f t="shared" si="0"/>
        <v>0</v>
      </c>
      <c r="F19" s="9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5.75" customHeight="1">
      <c r="A20" s="10" t="s">
        <v>38</v>
      </c>
      <c r="B20" s="11" t="s">
        <v>39</v>
      </c>
      <c r="C20" s="12">
        <v>1</v>
      </c>
      <c r="D20" s="12"/>
      <c r="E20" s="12">
        <f t="shared" si="0"/>
        <v>0</v>
      </c>
      <c r="F20" s="12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5.75" customHeight="1">
      <c r="A21" s="7" t="s">
        <v>40</v>
      </c>
      <c r="B21" s="8" t="s">
        <v>41</v>
      </c>
      <c r="C21" s="9">
        <v>1</v>
      </c>
      <c r="D21" s="20">
        <v>3</v>
      </c>
      <c r="E21" s="9">
        <f t="shared" si="0"/>
        <v>3</v>
      </c>
      <c r="F21" s="20">
        <v>5</v>
      </c>
      <c r="G21" s="22" t="s">
        <v>274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5.75" customHeight="1">
      <c r="A22" s="10" t="s">
        <v>42</v>
      </c>
      <c r="B22" s="11" t="s">
        <v>43</v>
      </c>
      <c r="C22" s="12">
        <v>1</v>
      </c>
      <c r="D22" s="12"/>
      <c r="E22" s="12">
        <f t="shared" si="0"/>
        <v>0</v>
      </c>
      <c r="F22" s="12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5.75" customHeight="1">
      <c r="A23" s="7" t="s">
        <v>44</v>
      </c>
      <c r="B23" s="8" t="s">
        <v>45</v>
      </c>
      <c r="C23" s="9">
        <v>0.5</v>
      </c>
      <c r="D23" s="9"/>
      <c r="E23" s="9">
        <f t="shared" si="0"/>
        <v>0</v>
      </c>
      <c r="F23" s="9"/>
      <c r="G23" s="1">
        <f>SUM(F7:F23)</f>
        <v>32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5.75" customHeight="1">
      <c r="A24" s="5" t="s">
        <v>46</v>
      </c>
      <c r="B24" s="4" t="s">
        <v>47</v>
      </c>
      <c r="C24" s="6" t="s">
        <v>8</v>
      </c>
      <c r="D24" s="6" t="s">
        <v>9</v>
      </c>
      <c r="E24" s="6" t="s">
        <v>10</v>
      </c>
      <c r="F24" s="6" t="s">
        <v>11</v>
      </c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</row>
    <row r="25" spans="1:27" ht="15.75" customHeight="1">
      <c r="A25" s="14" t="s">
        <v>48</v>
      </c>
      <c r="B25" s="15" t="s">
        <v>49</v>
      </c>
      <c r="C25" s="16">
        <v>16</v>
      </c>
      <c r="D25" s="29"/>
      <c r="E25" s="16">
        <f t="shared" ref="E25:E43" si="1">C25*D25</f>
        <v>0</v>
      </c>
      <c r="F25" s="16"/>
      <c r="G25" s="2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5.75" customHeight="1">
      <c r="A26" s="10" t="s">
        <v>50</v>
      </c>
      <c r="B26" s="11" t="s">
        <v>51</v>
      </c>
      <c r="C26" s="12">
        <v>12</v>
      </c>
      <c r="D26" s="12">
        <v>1</v>
      </c>
      <c r="E26" s="12">
        <f t="shared" si="1"/>
        <v>12</v>
      </c>
      <c r="F26" s="23">
        <v>12</v>
      </c>
      <c r="G26" s="1" t="s">
        <v>275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.75" customHeight="1">
      <c r="A27" s="14" t="s">
        <v>52</v>
      </c>
      <c r="B27" s="15" t="s">
        <v>53</v>
      </c>
      <c r="C27" s="16">
        <v>10</v>
      </c>
      <c r="D27" s="29"/>
      <c r="E27" s="16">
        <f t="shared" si="1"/>
        <v>0</v>
      </c>
      <c r="F27" s="29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5.75" customHeight="1">
      <c r="A28" s="10" t="s">
        <v>54</v>
      </c>
      <c r="B28" s="11" t="s">
        <v>55</v>
      </c>
      <c r="C28" s="12">
        <v>8</v>
      </c>
      <c r="D28" s="12"/>
      <c r="E28" s="12">
        <f t="shared" si="1"/>
        <v>0</v>
      </c>
      <c r="F28" s="12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5.75" customHeight="1">
      <c r="A29" s="14" t="s">
        <v>56</v>
      </c>
      <c r="B29" s="15" t="s">
        <v>57</v>
      </c>
      <c r="C29" s="16">
        <v>6</v>
      </c>
      <c r="D29" s="16">
        <v>1</v>
      </c>
      <c r="E29" s="16">
        <f t="shared" si="1"/>
        <v>6</v>
      </c>
      <c r="F29" s="29">
        <v>6</v>
      </c>
      <c r="G29" s="1" t="s">
        <v>276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5.75" customHeight="1">
      <c r="A30" s="10" t="s">
        <v>58</v>
      </c>
      <c r="B30" s="11" t="s">
        <v>59</v>
      </c>
      <c r="C30" s="12">
        <v>5</v>
      </c>
      <c r="D30" s="23"/>
      <c r="E30" s="12">
        <f t="shared" si="1"/>
        <v>0</v>
      </c>
      <c r="F30" s="23">
        <v>5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5.75" customHeight="1">
      <c r="A31" s="14" t="s">
        <v>60</v>
      </c>
      <c r="B31" s="15" t="s">
        <v>61</v>
      </c>
      <c r="C31" s="16">
        <v>6</v>
      </c>
      <c r="D31" s="16"/>
      <c r="E31" s="16">
        <f t="shared" si="1"/>
        <v>0</v>
      </c>
      <c r="F31" s="16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5.75" customHeight="1">
      <c r="A32" s="10" t="s">
        <v>62</v>
      </c>
      <c r="B32" s="11" t="s">
        <v>63</v>
      </c>
      <c r="C32" s="12">
        <v>4</v>
      </c>
      <c r="D32" s="12"/>
      <c r="E32" s="12">
        <f t="shared" si="1"/>
        <v>0</v>
      </c>
      <c r="F32" s="12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.75" customHeight="1">
      <c r="A33" s="14" t="s">
        <v>64</v>
      </c>
      <c r="B33" s="15" t="s">
        <v>65</v>
      </c>
      <c r="C33" s="16">
        <v>2</v>
      </c>
      <c r="D33" s="29"/>
      <c r="E33" s="16">
        <f t="shared" si="1"/>
        <v>0</v>
      </c>
      <c r="F33" s="29">
        <v>2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.75" customHeight="1">
      <c r="A34" s="10" t="s">
        <v>66</v>
      </c>
      <c r="B34" s="11" t="s">
        <v>67</v>
      </c>
      <c r="C34" s="12">
        <v>4</v>
      </c>
      <c r="D34" s="12"/>
      <c r="E34" s="12">
        <f t="shared" si="1"/>
        <v>0</v>
      </c>
      <c r="F34" s="12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.75" customHeight="1">
      <c r="A35" s="14" t="s">
        <v>68</v>
      </c>
      <c r="B35" s="15" t="s">
        <v>69</v>
      </c>
      <c r="C35" s="16">
        <v>2</v>
      </c>
      <c r="D35" s="16"/>
      <c r="E35" s="16">
        <f t="shared" si="1"/>
        <v>0</v>
      </c>
      <c r="F35" s="16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.75" customHeight="1">
      <c r="A36" s="10" t="s">
        <v>70</v>
      </c>
      <c r="B36" s="11" t="s">
        <v>71</v>
      </c>
      <c r="C36" s="12">
        <v>1</v>
      </c>
      <c r="D36" s="23">
        <v>1</v>
      </c>
      <c r="E36" s="12">
        <f t="shared" si="1"/>
        <v>1</v>
      </c>
      <c r="F36" s="23">
        <v>1</v>
      </c>
      <c r="G36" s="22" t="s">
        <v>224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.75" customHeight="1">
      <c r="A37" s="14" t="s">
        <v>72</v>
      </c>
      <c r="B37" s="15" t="s">
        <v>73</v>
      </c>
      <c r="C37" s="16">
        <v>2</v>
      </c>
      <c r="D37" s="16"/>
      <c r="E37" s="16">
        <f t="shared" si="1"/>
        <v>0</v>
      </c>
      <c r="F37" s="16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 customHeight="1">
      <c r="A38" s="10" t="s">
        <v>74</v>
      </c>
      <c r="B38" s="11" t="s">
        <v>75</v>
      </c>
      <c r="C38" s="12">
        <v>0.5</v>
      </c>
      <c r="D38" s="12">
        <v>2</v>
      </c>
      <c r="E38" s="12">
        <f t="shared" si="1"/>
        <v>1</v>
      </c>
      <c r="F38" s="23">
        <v>1</v>
      </c>
      <c r="G38" s="1" t="s">
        <v>277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.75" customHeight="1">
      <c r="A39" s="14" t="s">
        <v>76</v>
      </c>
      <c r="B39" s="15" t="s">
        <v>77</v>
      </c>
      <c r="C39" s="16">
        <v>1</v>
      </c>
      <c r="D39" s="16"/>
      <c r="E39" s="16">
        <f t="shared" si="1"/>
        <v>0</v>
      </c>
      <c r="F39" s="16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.75" customHeight="1">
      <c r="A40" s="10" t="s">
        <v>78</v>
      </c>
      <c r="B40" s="11" t="s">
        <v>79</v>
      </c>
      <c r="C40" s="12">
        <v>0.5</v>
      </c>
      <c r="D40" s="23"/>
      <c r="E40" s="12">
        <f t="shared" si="1"/>
        <v>0</v>
      </c>
      <c r="F40" s="23">
        <v>0.5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75" customHeight="1">
      <c r="A41" s="14" t="s">
        <v>80</v>
      </c>
      <c r="B41" s="15" t="s">
        <v>81</v>
      </c>
      <c r="C41" s="16">
        <v>1</v>
      </c>
      <c r="D41" s="29">
        <v>4</v>
      </c>
      <c r="E41" s="16">
        <f t="shared" si="1"/>
        <v>4</v>
      </c>
      <c r="F41" s="29">
        <v>2</v>
      </c>
      <c r="G41" s="22" t="s">
        <v>278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 customHeight="1">
      <c r="A42" s="10" t="s">
        <v>82</v>
      </c>
      <c r="B42" s="11" t="s">
        <v>83</v>
      </c>
      <c r="C42" s="12">
        <v>0.5</v>
      </c>
      <c r="D42" s="12">
        <v>1</v>
      </c>
      <c r="E42" s="12">
        <f t="shared" si="1"/>
        <v>0.5</v>
      </c>
      <c r="F42" s="23">
        <v>1</v>
      </c>
      <c r="G42" s="22" t="s">
        <v>279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customHeight="1">
      <c r="A43" s="14" t="s">
        <v>84</v>
      </c>
      <c r="B43" s="15" t="s">
        <v>85</v>
      </c>
      <c r="C43" s="16">
        <v>2</v>
      </c>
      <c r="D43" s="16"/>
      <c r="E43" s="16">
        <f t="shared" si="1"/>
        <v>0</v>
      </c>
      <c r="F43" s="16"/>
      <c r="G43" s="1">
        <f>SUM(F25:F43)</f>
        <v>30.5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 customHeight="1">
      <c r="A44" s="5" t="s">
        <v>86</v>
      </c>
      <c r="B44" s="4" t="s">
        <v>87</v>
      </c>
      <c r="C44" s="6" t="s">
        <v>8</v>
      </c>
      <c r="D44" s="6" t="s">
        <v>9</v>
      </c>
      <c r="E44" s="6" t="s">
        <v>10</v>
      </c>
      <c r="F44" s="6" t="s">
        <v>11</v>
      </c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15.75" customHeight="1">
      <c r="A45" s="17" t="s">
        <v>88</v>
      </c>
      <c r="B45" s="18" t="s">
        <v>89</v>
      </c>
      <c r="C45" s="19">
        <v>16</v>
      </c>
      <c r="D45" s="33">
        <v>1</v>
      </c>
      <c r="E45" s="19">
        <f t="shared" ref="E45:E61" si="2">C45*D45</f>
        <v>16</v>
      </c>
      <c r="F45" s="33">
        <v>16</v>
      </c>
      <c r="G45" s="22" t="s">
        <v>280</v>
      </c>
      <c r="H45" s="22" t="s">
        <v>281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>
      <c r="A46" s="10" t="s">
        <v>91</v>
      </c>
      <c r="B46" s="11" t="s">
        <v>92</v>
      </c>
      <c r="C46" s="12">
        <v>12</v>
      </c>
      <c r="D46" s="12"/>
      <c r="E46" s="12">
        <f t="shared" si="2"/>
        <v>0</v>
      </c>
      <c r="F46" s="12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>
      <c r="A47" s="17" t="s">
        <v>93</v>
      </c>
      <c r="B47" s="18" t="s">
        <v>94</v>
      </c>
      <c r="C47" s="19">
        <v>10</v>
      </c>
      <c r="D47" s="19"/>
      <c r="E47" s="19">
        <f t="shared" si="2"/>
        <v>0</v>
      </c>
      <c r="F47" s="19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>
      <c r="A48" s="10" t="s">
        <v>95</v>
      </c>
      <c r="B48" s="11" t="s">
        <v>96</v>
      </c>
      <c r="C48" s="12">
        <v>8</v>
      </c>
      <c r="D48" s="12"/>
      <c r="E48" s="12">
        <f t="shared" si="2"/>
        <v>0</v>
      </c>
      <c r="F48" s="12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>
      <c r="A49" s="17" t="s">
        <v>97</v>
      </c>
      <c r="B49" s="18" t="s">
        <v>98</v>
      </c>
      <c r="C49" s="19">
        <v>6</v>
      </c>
      <c r="D49" s="19"/>
      <c r="E49" s="19">
        <f t="shared" si="2"/>
        <v>0</v>
      </c>
      <c r="F49" s="19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>
      <c r="A50" s="10" t="s">
        <v>100</v>
      </c>
      <c r="B50" s="11" t="s">
        <v>101</v>
      </c>
      <c r="C50" s="12">
        <v>5</v>
      </c>
      <c r="D50" s="12"/>
      <c r="E50" s="12">
        <f t="shared" si="2"/>
        <v>0</v>
      </c>
      <c r="F50" s="23">
        <v>5</v>
      </c>
      <c r="G50" s="22" t="s">
        <v>282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>
      <c r="A51" s="17" t="s">
        <v>102</v>
      </c>
      <c r="B51" s="18" t="s">
        <v>103</v>
      </c>
      <c r="C51" s="19">
        <v>6</v>
      </c>
      <c r="D51" s="19"/>
      <c r="E51" s="19">
        <f t="shared" si="2"/>
        <v>0</v>
      </c>
      <c r="F51" s="19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>
      <c r="A52" s="10" t="s">
        <v>104</v>
      </c>
      <c r="B52" s="11" t="s">
        <v>105</v>
      </c>
      <c r="C52" s="12">
        <v>4</v>
      </c>
      <c r="D52" s="12"/>
      <c r="E52" s="12">
        <f t="shared" si="2"/>
        <v>0</v>
      </c>
      <c r="F52" s="12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>
      <c r="A53" s="17" t="s">
        <v>106</v>
      </c>
      <c r="B53" s="18" t="s">
        <v>107</v>
      </c>
      <c r="C53" s="19">
        <v>2</v>
      </c>
      <c r="D53" s="19"/>
      <c r="E53" s="19">
        <f t="shared" si="2"/>
        <v>0</v>
      </c>
      <c r="F53" s="19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>
      <c r="A54" s="10" t="s">
        <v>109</v>
      </c>
      <c r="B54" s="11" t="s">
        <v>110</v>
      </c>
      <c r="C54" s="12">
        <v>4</v>
      </c>
      <c r="D54" s="12"/>
      <c r="E54" s="12">
        <f t="shared" si="2"/>
        <v>0</v>
      </c>
      <c r="F54" s="12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>
      <c r="A55" s="17" t="s">
        <v>111</v>
      </c>
      <c r="B55" s="18" t="s">
        <v>112</v>
      </c>
      <c r="C55" s="19">
        <v>2</v>
      </c>
      <c r="D55" s="19"/>
      <c r="E55" s="19">
        <f t="shared" si="2"/>
        <v>0</v>
      </c>
      <c r="F55" s="19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>
      <c r="A56" s="10" t="s">
        <v>114</v>
      </c>
      <c r="B56" s="11" t="s">
        <v>115</v>
      </c>
      <c r="C56" s="12">
        <v>1</v>
      </c>
      <c r="D56" s="12"/>
      <c r="E56" s="12">
        <f t="shared" si="2"/>
        <v>0</v>
      </c>
      <c r="F56" s="12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>
      <c r="A57" s="17" t="s">
        <v>117</v>
      </c>
      <c r="B57" s="18" t="s">
        <v>118</v>
      </c>
      <c r="C57" s="19">
        <v>2</v>
      </c>
      <c r="D57" s="19"/>
      <c r="E57" s="19">
        <f t="shared" si="2"/>
        <v>0</v>
      </c>
      <c r="F57" s="19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>
      <c r="A58" s="10" t="s">
        <v>119</v>
      </c>
      <c r="B58" s="11" t="s">
        <v>120</v>
      </c>
      <c r="C58" s="12">
        <v>2</v>
      </c>
      <c r="D58" s="23"/>
      <c r="E58" s="12">
        <f t="shared" si="2"/>
        <v>0</v>
      </c>
      <c r="F58" s="12"/>
      <c r="G58" s="2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>
      <c r="A59" s="17" t="s">
        <v>122</v>
      </c>
      <c r="B59" s="18" t="s">
        <v>123</v>
      </c>
      <c r="C59" s="19">
        <v>1</v>
      </c>
      <c r="D59" s="33">
        <v>1</v>
      </c>
      <c r="E59" s="19">
        <f t="shared" si="2"/>
        <v>1</v>
      </c>
      <c r="F59" s="19"/>
      <c r="G59" s="22" t="s">
        <v>283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>
      <c r="A60" s="10" t="s">
        <v>126</v>
      </c>
      <c r="B60" s="11" t="s">
        <v>127</v>
      </c>
      <c r="C60" s="12">
        <v>1</v>
      </c>
      <c r="D60" s="12">
        <v>3</v>
      </c>
      <c r="E60" s="12">
        <f t="shared" si="2"/>
        <v>3</v>
      </c>
      <c r="F60" s="23">
        <v>1</v>
      </c>
      <c r="G60" s="1" t="s">
        <v>284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>
      <c r="A61" s="17" t="s">
        <v>128</v>
      </c>
      <c r="B61" s="18" t="s">
        <v>129</v>
      </c>
      <c r="C61" s="19">
        <v>0.5</v>
      </c>
      <c r="D61" s="33"/>
      <c r="E61" s="19">
        <f t="shared" si="2"/>
        <v>0</v>
      </c>
      <c r="F61" s="33">
        <v>1.5</v>
      </c>
      <c r="G61" s="1">
        <f>SUM(F45:F61)</f>
        <v>23.5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>
      <c r="A62" s="5" t="s">
        <v>130</v>
      </c>
      <c r="B62" s="4" t="s">
        <v>132</v>
      </c>
      <c r="C62" s="6" t="s">
        <v>8</v>
      </c>
      <c r="D62" s="6" t="s">
        <v>9</v>
      </c>
      <c r="E62" s="6" t="s">
        <v>10</v>
      </c>
      <c r="F62" s="6" t="s">
        <v>11</v>
      </c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</row>
    <row r="63" spans="1:27" ht="15.75" customHeight="1">
      <c r="A63" s="25" t="s">
        <v>133</v>
      </c>
      <c r="B63" s="26" t="s">
        <v>135</v>
      </c>
      <c r="C63" s="28">
        <v>40</v>
      </c>
      <c r="D63" s="28"/>
      <c r="E63" s="28">
        <f t="shared" ref="E63:E74" si="3">C63*D63</f>
        <v>0</v>
      </c>
      <c r="F63" s="28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>
      <c r="A64" s="10" t="s">
        <v>139</v>
      </c>
      <c r="B64" s="11" t="s">
        <v>140</v>
      </c>
      <c r="C64" s="12">
        <v>20</v>
      </c>
      <c r="D64" s="12"/>
      <c r="E64" s="12">
        <f t="shared" si="3"/>
        <v>0</v>
      </c>
      <c r="F64" s="12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>
      <c r="A65" s="25" t="s">
        <v>142</v>
      </c>
      <c r="B65" s="26" t="s">
        <v>143</v>
      </c>
      <c r="C65" s="28">
        <v>15</v>
      </c>
      <c r="D65" s="28"/>
      <c r="E65" s="28">
        <f t="shared" si="3"/>
        <v>0</v>
      </c>
      <c r="F65" s="28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>
      <c r="A66" s="10" t="s">
        <v>145</v>
      </c>
      <c r="B66" s="11" t="s">
        <v>146</v>
      </c>
      <c r="C66" s="12">
        <v>10</v>
      </c>
      <c r="D66" s="12"/>
      <c r="E66" s="12">
        <f t="shared" si="3"/>
        <v>0</v>
      </c>
      <c r="F66" s="12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>
      <c r="A67" s="25" t="s">
        <v>148</v>
      </c>
      <c r="B67" s="26" t="s">
        <v>149</v>
      </c>
      <c r="C67" s="28">
        <v>5</v>
      </c>
      <c r="D67" s="28"/>
      <c r="E67" s="28">
        <f t="shared" si="3"/>
        <v>0</v>
      </c>
      <c r="F67" s="28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>
      <c r="A68" s="10" t="s">
        <v>151</v>
      </c>
      <c r="B68" s="11" t="s">
        <v>152</v>
      </c>
      <c r="C68" s="12">
        <v>10</v>
      </c>
      <c r="D68" s="12"/>
      <c r="E68" s="12">
        <f t="shared" si="3"/>
        <v>0</v>
      </c>
      <c r="F68" s="12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>
      <c r="A69" s="25" t="s">
        <v>153</v>
      </c>
      <c r="B69" s="26" t="s">
        <v>154</v>
      </c>
      <c r="C69" s="28">
        <v>4</v>
      </c>
      <c r="D69" s="28"/>
      <c r="E69" s="28">
        <f t="shared" si="3"/>
        <v>0</v>
      </c>
      <c r="F69" s="28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>
      <c r="A70" s="10" t="s">
        <v>155</v>
      </c>
      <c r="B70" s="11" t="s">
        <v>156</v>
      </c>
      <c r="C70" s="12">
        <v>2</v>
      </c>
      <c r="D70" s="23">
        <v>1</v>
      </c>
      <c r="E70" s="12">
        <f t="shared" si="3"/>
        <v>2</v>
      </c>
      <c r="F70" s="23">
        <v>8</v>
      </c>
      <c r="G70" s="1" t="s">
        <v>286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>
      <c r="A71" s="25" t="s">
        <v>157</v>
      </c>
      <c r="B71" s="26" t="s">
        <v>158</v>
      </c>
      <c r="C71" s="28">
        <v>0.5</v>
      </c>
      <c r="D71" s="35">
        <v>2</v>
      </c>
      <c r="E71" s="28">
        <f t="shared" si="3"/>
        <v>1</v>
      </c>
      <c r="F71" s="35">
        <v>0.5</v>
      </c>
      <c r="G71" s="22" t="s">
        <v>287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>
      <c r="A72" s="10" t="s">
        <v>161</v>
      </c>
      <c r="B72" s="11" t="s">
        <v>162</v>
      </c>
      <c r="C72" s="12">
        <v>0.5</v>
      </c>
      <c r="D72" s="12"/>
      <c r="E72" s="12">
        <f t="shared" si="3"/>
        <v>0</v>
      </c>
      <c r="F72" s="12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>
      <c r="A73" s="25" t="s">
        <v>164</v>
      </c>
      <c r="B73" s="26" t="s">
        <v>165</v>
      </c>
      <c r="C73" s="28">
        <v>1</v>
      </c>
      <c r="D73" s="28"/>
      <c r="E73" s="28">
        <f t="shared" si="3"/>
        <v>0</v>
      </c>
      <c r="F73" s="28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>
      <c r="A74" s="10" t="s">
        <v>167</v>
      </c>
      <c r="B74" s="11" t="s">
        <v>168</v>
      </c>
      <c r="C74" s="12">
        <v>2</v>
      </c>
      <c r="D74" s="23">
        <v>1</v>
      </c>
      <c r="E74" s="12">
        <f t="shared" si="3"/>
        <v>2</v>
      </c>
      <c r="F74" s="12"/>
      <c r="G74">
        <f>SUM(F63:F74)</f>
        <v>8.5</v>
      </c>
      <c r="H74" s="22" t="s">
        <v>288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>
      <c r="A75" s="5" t="s">
        <v>170</v>
      </c>
      <c r="B75" s="4" t="s">
        <v>171</v>
      </c>
      <c r="C75" s="6" t="s">
        <v>8</v>
      </c>
      <c r="D75" s="6" t="s">
        <v>9</v>
      </c>
      <c r="E75" s="6" t="s">
        <v>10</v>
      </c>
      <c r="F75" s="6" t="s">
        <v>11</v>
      </c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</row>
    <row r="76" spans="1:27" ht="15.75" customHeight="1">
      <c r="A76" s="30" t="s">
        <v>172</v>
      </c>
      <c r="B76" s="31" t="s">
        <v>173</v>
      </c>
      <c r="C76" s="32">
        <v>16</v>
      </c>
      <c r="D76" s="32"/>
      <c r="E76" s="32">
        <f t="shared" ref="E76:E88" si="4">C76*D76</f>
        <v>0</v>
      </c>
      <c r="F76" s="3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>
      <c r="A77" s="10" t="s">
        <v>176</v>
      </c>
      <c r="B77" s="11" t="s">
        <v>178</v>
      </c>
      <c r="C77" s="12">
        <v>16</v>
      </c>
      <c r="D77" s="12"/>
      <c r="E77" s="12">
        <f t="shared" si="4"/>
        <v>0</v>
      </c>
      <c r="F77" s="1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>
      <c r="A78" s="30" t="s">
        <v>180</v>
      </c>
      <c r="B78" s="31" t="s">
        <v>181</v>
      </c>
      <c r="C78" s="32">
        <v>16</v>
      </c>
      <c r="D78" s="32"/>
      <c r="E78" s="32">
        <f t="shared" si="4"/>
        <v>0</v>
      </c>
      <c r="F78" s="3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>
      <c r="A79" s="10" t="s">
        <v>182</v>
      </c>
      <c r="B79" s="11" t="s">
        <v>183</v>
      </c>
      <c r="C79" s="12">
        <v>12</v>
      </c>
      <c r="D79" s="12"/>
      <c r="E79" s="12">
        <f t="shared" si="4"/>
        <v>0</v>
      </c>
      <c r="F79" s="1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>
      <c r="A80" s="30" t="s">
        <v>185</v>
      </c>
      <c r="B80" s="31" t="s">
        <v>186</v>
      </c>
      <c r="C80" s="32">
        <v>12</v>
      </c>
      <c r="D80" s="32"/>
      <c r="E80" s="32">
        <f t="shared" si="4"/>
        <v>0</v>
      </c>
      <c r="F80" s="3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>
      <c r="A81" s="10" t="s">
        <v>187</v>
      </c>
      <c r="B81" s="11" t="s">
        <v>188</v>
      </c>
      <c r="C81" s="12">
        <v>12</v>
      </c>
      <c r="D81" s="12"/>
      <c r="E81" s="12">
        <f t="shared" si="4"/>
        <v>0</v>
      </c>
      <c r="F81" s="1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>
      <c r="A82" s="30" t="s">
        <v>189</v>
      </c>
      <c r="B82" s="31" t="s">
        <v>190</v>
      </c>
      <c r="C82" s="32">
        <v>10</v>
      </c>
      <c r="D82" s="32"/>
      <c r="E82" s="32">
        <f t="shared" si="4"/>
        <v>0</v>
      </c>
      <c r="F82" s="3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>
      <c r="A83" s="10" t="s">
        <v>191</v>
      </c>
      <c r="B83" s="11" t="s">
        <v>192</v>
      </c>
      <c r="C83" s="12">
        <v>8</v>
      </c>
      <c r="D83" s="12"/>
      <c r="E83" s="12">
        <f t="shared" si="4"/>
        <v>0</v>
      </c>
      <c r="F83" s="1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>
      <c r="A84" s="30" t="s">
        <v>194</v>
      </c>
      <c r="B84" s="31" t="s">
        <v>195</v>
      </c>
      <c r="C84" s="32">
        <v>2</v>
      </c>
      <c r="D84" s="32"/>
      <c r="E84" s="32">
        <f t="shared" si="4"/>
        <v>0</v>
      </c>
      <c r="F84" s="3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>
      <c r="A85" s="10" t="s">
        <v>196</v>
      </c>
      <c r="B85" s="11" t="s">
        <v>197</v>
      </c>
      <c r="C85" s="12">
        <v>6</v>
      </c>
      <c r="D85" s="12"/>
      <c r="E85" s="12">
        <f t="shared" si="4"/>
        <v>0</v>
      </c>
      <c r="F85" s="1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>
      <c r="A86" s="30" t="s">
        <v>198</v>
      </c>
      <c r="B86" s="31" t="s">
        <v>199</v>
      </c>
      <c r="C86" s="32">
        <v>4</v>
      </c>
      <c r="D86" s="32"/>
      <c r="E86" s="32">
        <f t="shared" si="4"/>
        <v>0</v>
      </c>
      <c r="F86" s="3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>
      <c r="A87" s="10" t="s">
        <v>201</v>
      </c>
      <c r="B87" s="11" t="s">
        <v>202</v>
      </c>
      <c r="C87" s="12">
        <v>2</v>
      </c>
      <c r="D87" s="23"/>
      <c r="E87" s="12">
        <f t="shared" si="4"/>
        <v>0</v>
      </c>
      <c r="F87" s="23">
        <v>2</v>
      </c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>
      <c r="A88" s="30" t="s">
        <v>203</v>
      </c>
      <c r="B88" s="31" t="s">
        <v>204</v>
      </c>
      <c r="C88" s="32">
        <v>2</v>
      </c>
      <c r="D88" s="39"/>
      <c r="E88" s="32">
        <f t="shared" si="4"/>
        <v>0</v>
      </c>
      <c r="F88" s="39">
        <v>2</v>
      </c>
      <c r="G88" s="1">
        <f>SUM(F76:F88)</f>
        <v>4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>
      <c r="A89" s="70" t="s">
        <v>205</v>
      </c>
      <c r="B89" s="68" t="s">
        <v>207</v>
      </c>
      <c r="C89" s="34" t="s">
        <v>8</v>
      </c>
      <c r="D89" s="34" t="s">
        <v>9</v>
      </c>
      <c r="E89" s="34" t="s">
        <v>10</v>
      </c>
      <c r="F89" s="34" t="s">
        <v>11</v>
      </c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>
      <c r="A90" s="69"/>
      <c r="B90" s="69"/>
      <c r="C90" s="36" t="s">
        <v>205</v>
      </c>
      <c r="D90" s="37">
        <f t="shared" ref="D90:F90" si="5">SUM(D76:D88,D63:D74,D45:D61,D25:D43,D7:D23)</f>
        <v>36</v>
      </c>
      <c r="E90" s="37">
        <f t="shared" si="5"/>
        <v>79.5</v>
      </c>
      <c r="F90" s="37">
        <f t="shared" si="5"/>
        <v>98.5</v>
      </c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>
      <c r="A91" s="38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>
      <c r="A92" s="38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>
      <c r="A93" s="38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>
      <c r="A94" s="38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>
      <c r="A95" s="38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>
      <c r="A96" s="38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>
      <c r="A97" s="38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>
      <c r="A98" s="38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>
      <c r="A99" s="38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>
      <c r="A100" s="38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>
      <c r="A101" s="38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>
      <c r="A102" s="38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>
      <c r="A103" s="38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>
      <c r="A104" s="38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>
      <c r="A105" s="38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>
      <c r="A106" s="38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>
      <c r="A107" s="38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>
      <c r="A108" s="38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>
      <c r="A109" s="38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>
      <c r="A110" s="38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>
      <c r="A111" s="38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>
      <c r="A112" s="38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38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38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A115" s="38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A116" s="38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A117" s="38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A118" s="38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A119" s="38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A120" s="38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A121" s="38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A122" s="38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A123" s="38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A124" s="38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A125" s="38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A126" s="38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A127" s="38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A128" s="38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>
      <c r="A129" s="38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>
      <c r="A130" s="38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>
      <c r="A131" s="38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>
      <c r="A132" s="38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>
      <c r="A133" s="38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>
      <c r="A134" s="38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>
      <c r="A135" s="38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>
      <c r="A136" s="38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>
      <c r="A137" s="38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>
      <c r="A138" s="38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>
      <c r="A139" s="38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>
      <c r="A140" s="38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>
      <c r="A141" s="38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>
      <c r="A142" s="38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>
      <c r="A143" s="38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>
      <c r="A144" s="38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>
      <c r="A145" s="38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>
      <c r="A146" s="38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>
      <c r="A147" s="38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>
      <c r="A148" s="38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>
      <c r="A149" s="38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>
      <c r="A150" s="38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>
      <c r="A151" s="38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>
      <c r="A152" s="38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>
      <c r="A153" s="38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>
      <c r="A154" s="38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>
      <c r="A155" s="38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>
      <c r="A156" s="38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>
      <c r="A157" s="38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>
      <c r="A158" s="38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>
      <c r="A159" s="38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>
      <c r="A160" s="38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>
      <c r="A161" s="38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>
      <c r="A162" s="38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>
      <c r="A163" s="38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>
      <c r="A164" s="38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>
      <c r="A165" s="38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>
      <c r="A166" s="38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>
      <c r="A167" s="38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>
      <c r="A168" s="38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>
      <c r="A169" s="38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>
      <c r="A170" s="38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>
      <c r="A171" s="38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>
      <c r="A172" s="38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>
      <c r="A173" s="38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>
      <c r="A174" s="38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>
      <c r="A175" s="38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>
      <c r="A176" s="38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>
      <c r="A177" s="38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>
      <c r="A178" s="38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>
      <c r="A179" s="38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>
      <c r="A180" s="38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>
      <c r="A181" s="38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>
      <c r="A182" s="38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>
      <c r="A183" s="38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>
      <c r="A184" s="38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>
      <c r="A185" s="38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>
      <c r="A186" s="38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>
      <c r="A187" s="38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>
      <c r="A188" s="38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>
      <c r="A189" s="38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>
      <c r="A190" s="38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>
      <c r="A191" s="38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>
      <c r="A192" s="38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>
      <c r="A193" s="38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>
      <c r="A194" s="38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>
      <c r="A195" s="38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>
      <c r="A196" s="38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>
      <c r="A197" s="38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>
      <c r="A198" s="38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>
      <c r="A199" s="38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>
      <c r="A200" s="38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>
      <c r="A201" s="38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>
      <c r="A202" s="38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>
      <c r="A203" s="38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>
      <c r="A204" s="38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>
      <c r="A205" s="38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>
      <c r="A206" s="38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>
      <c r="A207" s="38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>
      <c r="A208" s="38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>
      <c r="A209" s="38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>
      <c r="A210" s="38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>
      <c r="A211" s="38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>
      <c r="A212" s="38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>
      <c r="A213" s="38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>
      <c r="A214" s="38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>
      <c r="A215" s="38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>
      <c r="A216" s="38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>
      <c r="A217" s="38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>
      <c r="A218" s="38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>
      <c r="A219" s="38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>
      <c r="A220" s="38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>
      <c r="A221" s="38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>
      <c r="A222" s="38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>
      <c r="A223" s="38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>
      <c r="A224" s="38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>
      <c r="A225" s="38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>
      <c r="A226" s="38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>
      <c r="A227" s="38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>
      <c r="A228" s="38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>
      <c r="A229" s="38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>
      <c r="A230" s="38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>
      <c r="A231" s="38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>
      <c r="A232" s="38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>
      <c r="A233" s="38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>
      <c r="A234" s="38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>
      <c r="A235" s="38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>
      <c r="A236" s="38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>
      <c r="A237" s="38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>
      <c r="A238" s="38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>
      <c r="A239" s="38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>
      <c r="A240" s="38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>
      <c r="A241" s="38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>
      <c r="A242" s="38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>
      <c r="A243" s="38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>
      <c r="A244" s="38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>
      <c r="A245" s="38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>
      <c r="A246" s="38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>
      <c r="A247" s="38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>
      <c r="A248" s="38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>
      <c r="A249" s="38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>
      <c r="A250" s="38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>
      <c r="A251" s="38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>
      <c r="A252" s="38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>
      <c r="A253" s="38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>
      <c r="A254" s="38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>
      <c r="A255" s="38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>
      <c r="A256" s="38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>
      <c r="A257" s="38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>
      <c r="A258" s="38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>
      <c r="A259" s="38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>
      <c r="A260" s="38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>
      <c r="A261" s="38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>
      <c r="A262" s="38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>
      <c r="A263" s="38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>
      <c r="A264" s="38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>
      <c r="A265" s="38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>
      <c r="A266" s="38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>
      <c r="A267" s="38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>
      <c r="A268" s="38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>
      <c r="A269" s="38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>
      <c r="A270" s="38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>
      <c r="A271" s="38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>
      <c r="A272" s="38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>
      <c r="A273" s="38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>
      <c r="A274" s="38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>
      <c r="A275" s="38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>
      <c r="A276" s="38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>
      <c r="A277" s="38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>
      <c r="A278" s="38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>
      <c r="A279" s="38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>
      <c r="A280" s="38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>
      <c r="A281" s="38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>
      <c r="A282" s="38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>
      <c r="A283" s="38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>
      <c r="A284" s="38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>
      <c r="A285" s="38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>
      <c r="A286" s="38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>
      <c r="A287" s="38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>
      <c r="A288" s="38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>
      <c r="A289" s="38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>
      <c r="A290" s="38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/>
    <row r="292" spans="1:27" ht="15.75" customHeight="1"/>
    <row r="293" spans="1:27" ht="15.75" customHeight="1"/>
    <row r="294" spans="1:27" ht="15.75" customHeight="1"/>
    <row r="295" spans="1:27" ht="15.75" customHeight="1"/>
    <row r="296" spans="1:27" ht="15.75" customHeight="1"/>
    <row r="297" spans="1:27" ht="15.75" customHeight="1"/>
    <row r="298" spans="1:27" ht="15.75" customHeight="1"/>
    <row r="299" spans="1:27" ht="15.75" customHeight="1"/>
    <row r="300" spans="1:27" ht="15.75" customHeight="1"/>
    <row r="301" spans="1:27" ht="15.75" customHeight="1"/>
    <row r="302" spans="1:27" ht="15.75" customHeight="1"/>
    <row r="303" spans="1:27" ht="15.75" customHeight="1"/>
    <row r="304" spans="1:27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1:F2"/>
    <mergeCell ref="A3:F3"/>
    <mergeCell ref="B4:F4"/>
    <mergeCell ref="B89:B90"/>
    <mergeCell ref="A89:A90"/>
    <mergeCell ref="C5:F5"/>
  </mergeCell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workbookViewId="0"/>
  </sheetViews>
  <sheetFormatPr defaultColWidth="14.42578125" defaultRowHeight="15" customHeight="1"/>
  <cols>
    <col min="1" max="1" width="10.140625" customWidth="1"/>
    <col min="2" max="2" width="122.7109375" customWidth="1"/>
    <col min="3" max="3" width="14.5703125" customWidth="1"/>
    <col min="4" max="4" width="13.7109375" customWidth="1"/>
    <col min="5" max="5" width="11.42578125" customWidth="1"/>
    <col min="6" max="6" width="10.42578125" customWidth="1"/>
  </cols>
  <sheetData>
    <row r="1" spans="1:26" ht="15.75" customHeight="1">
      <c r="A1" s="62" t="s">
        <v>0</v>
      </c>
      <c r="B1" s="63"/>
      <c r="C1" s="63"/>
      <c r="D1" s="63"/>
      <c r="E1" s="63"/>
      <c r="F1" s="64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>
      <c r="A2" s="65"/>
      <c r="B2" s="66"/>
      <c r="C2" s="66"/>
      <c r="D2" s="66"/>
      <c r="E2" s="66"/>
      <c r="F2" s="67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57" t="s">
        <v>1</v>
      </c>
      <c r="B3" s="58"/>
      <c r="C3" s="58"/>
      <c r="D3" s="58"/>
      <c r="E3" s="58"/>
      <c r="F3" s="59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2"/>
      <c r="B4" s="60" t="s">
        <v>90</v>
      </c>
      <c r="C4" s="58"/>
      <c r="D4" s="58"/>
      <c r="E4" s="58"/>
      <c r="F4" s="59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3" t="s">
        <v>3</v>
      </c>
      <c r="B5" s="4" t="s">
        <v>4</v>
      </c>
      <c r="C5" s="61" t="s">
        <v>5</v>
      </c>
      <c r="D5" s="58"/>
      <c r="E5" s="58"/>
      <c r="F5" s="59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5" t="s">
        <v>6</v>
      </c>
      <c r="B6" s="4" t="s">
        <v>7</v>
      </c>
      <c r="C6" s="6" t="s">
        <v>8</v>
      </c>
      <c r="D6" s="6" t="s">
        <v>9</v>
      </c>
      <c r="E6" s="6" t="s">
        <v>10</v>
      </c>
      <c r="F6" s="6" t="s">
        <v>11</v>
      </c>
      <c r="G6" s="1"/>
      <c r="H6" s="1"/>
      <c r="I6" s="1"/>
      <c r="J6" s="24" t="s">
        <v>116</v>
      </c>
      <c r="K6" s="1">
        <f>G23</f>
        <v>18.66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7" t="s">
        <v>12</v>
      </c>
      <c r="B7" s="8" t="s">
        <v>13</v>
      </c>
      <c r="C7" s="9">
        <v>2</v>
      </c>
      <c r="D7" s="20">
        <v>8.33</v>
      </c>
      <c r="E7" s="9">
        <f t="shared" ref="E7:E23" si="0">C7*D7</f>
        <v>16.66</v>
      </c>
      <c r="F7" s="20">
        <v>16.66</v>
      </c>
      <c r="G7" s="22"/>
      <c r="H7" s="1"/>
      <c r="I7" s="1"/>
      <c r="J7" s="24" t="s">
        <v>121</v>
      </c>
      <c r="K7" s="1">
        <f>G43</f>
        <v>3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10" t="s">
        <v>14</v>
      </c>
      <c r="B8" s="11" t="s">
        <v>15</v>
      </c>
      <c r="C8" s="12">
        <v>16</v>
      </c>
      <c r="D8" s="12"/>
      <c r="E8" s="12">
        <f t="shared" si="0"/>
        <v>0</v>
      </c>
      <c r="F8" s="12"/>
      <c r="G8" s="1"/>
      <c r="H8" s="1"/>
      <c r="I8" s="1"/>
      <c r="J8" s="24" t="s">
        <v>125</v>
      </c>
      <c r="K8" s="1">
        <f>G61</f>
        <v>12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7" t="s">
        <v>16</v>
      </c>
      <c r="B9" s="8" t="s">
        <v>17</v>
      </c>
      <c r="C9" s="9">
        <v>12</v>
      </c>
      <c r="D9" s="9"/>
      <c r="E9" s="9">
        <f t="shared" si="0"/>
        <v>0</v>
      </c>
      <c r="F9" s="9"/>
      <c r="G9" s="1"/>
      <c r="H9" s="1"/>
      <c r="I9" s="1"/>
      <c r="J9" s="24" t="s">
        <v>131</v>
      </c>
      <c r="K9" s="1">
        <f>G74</f>
        <v>21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10" t="s">
        <v>18</v>
      </c>
      <c r="B10" s="11" t="s">
        <v>19</v>
      </c>
      <c r="C10" s="12">
        <v>10</v>
      </c>
      <c r="D10" s="12"/>
      <c r="E10" s="12">
        <f t="shared" si="0"/>
        <v>0</v>
      </c>
      <c r="F10" s="12"/>
      <c r="G10" s="1"/>
      <c r="H10" s="1"/>
      <c r="I10" s="1"/>
      <c r="J10" s="24" t="s">
        <v>134</v>
      </c>
      <c r="K10" s="1">
        <f>G88</f>
        <v>8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7" t="s">
        <v>20</v>
      </c>
      <c r="B11" s="8" t="s">
        <v>21</v>
      </c>
      <c r="C11" s="9">
        <v>8</v>
      </c>
      <c r="D11" s="9"/>
      <c r="E11" s="9">
        <f t="shared" si="0"/>
        <v>0</v>
      </c>
      <c r="F11" s="9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>
      <c r="A12" s="10" t="s">
        <v>22</v>
      </c>
      <c r="B12" s="11" t="s">
        <v>23</v>
      </c>
      <c r="C12" s="12">
        <v>6</v>
      </c>
      <c r="D12" s="12"/>
      <c r="E12" s="12">
        <f t="shared" si="0"/>
        <v>0</v>
      </c>
      <c r="F12" s="1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7" t="s">
        <v>24</v>
      </c>
      <c r="B13" s="8" t="s">
        <v>25</v>
      </c>
      <c r="C13" s="9">
        <v>5</v>
      </c>
      <c r="D13" s="9">
        <v>1</v>
      </c>
      <c r="E13" s="9">
        <f t="shared" si="0"/>
        <v>5</v>
      </c>
      <c r="F13" s="9"/>
      <c r="G13" s="22" t="s">
        <v>285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10" t="s">
        <v>26</v>
      </c>
      <c r="B14" s="11" t="s">
        <v>27</v>
      </c>
      <c r="C14" s="12">
        <v>2</v>
      </c>
      <c r="D14" s="23">
        <v>1</v>
      </c>
      <c r="E14" s="12">
        <f t="shared" si="0"/>
        <v>2</v>
      </c>
      <c r="F14" s="12"/>
      <c r="G14" s="22" t="s">
        <v>285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7" t="s">
        <v>28</v>
      </c>
      <c r="B15" s="8" t="s">
        <v>29</v>
      </c>
      <c r="C15" s="9">
        <v>1</v>
      </c>
      <c r="D15" s="9"/>
      <c r="E15" s="9">
        <f t="shared" si="0"/>
        <v>0</v>
      </c>
      <c r="F15" s="9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>
      <c r="A16" s="10" t="s">
        <v>30</v>
      </c>
      <c r="B16" s="11" t="s">
        <v>31</v>
      </c>
      <c r="C16" s="12">
        <v>1</v>
      </c>
      <c r="D16" s="12"/>
      <c r="E16" s="12">
        <f t="shared" si="0"/>
        <v>0</v>
      </c>
      <c r="F16" s="12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7" t="s">
        <v>32</v>
      </c>
      <c r="B17" s="8" t="s">
        <v>33</v>
      </c>
      <c r="C17" s="9">
        <v>1</v>
      </c>
      <c r="D17" s="9"/>
      <c r="E17" s="9">
        <f t="shared" si="0"/>
        <v>0</v>
      </c>
      <c r="F17" s="9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10" t="s">
        <v>34</v>
      </c>
      <c r="B18" s="11" t="s">
        <v>35</v>
      </c>
      <c r="C18" s="12">
        <v>1</v>
      </c>
      <c r="D18" s="12"/>
      <c r="E18" s="12">
        <f t="shared" si="0"/>
        <v>0</v>
      </c>
      <c r="F18" s="12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7" t="s">
        <v>36</v>
      </c>
      <c r="B19" s="8" t="s">
        <v>37</v>
      </c>
      <c r="C19" s="9">
        <v>2</v>
      </c>
      <c r="D19" s="9"/>
      <c r="E19" s="9">
        <f t="shared" si="0"/>
        <v>0</v>
      </c>
      <c r="F19" s="9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10" t="s">
        <v>38</v>
      </c>
      <c r="B20" s="11" t="s">
        <v>39</v>
      </c>
      <c r="C20" s="12">
        <v>1</v>
      </c>
      <c r="D20" s="23">
        <v>3</v>
      </c>
      <c r="E20" s="12">
        <f t="shared" si="0"/>
        <v>3</v>
      </c>
      <c r="F20" s="12"/>
      <c r="G20" s="22" t="s">
        <v>285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7" t="s">
        <v>40</v>
      </c>
      <c r="B21" s="8" t="s">
        <v>41</v>
      </c>
      <c r="C21" s="9">
        <v>1</v>
      </c>
      <c r="D21" s="20">
        <v>2</v>
      </c>
      <c r="E21" s="9">
        <f t="shared" si="0"/>
        <v>2</v>
      </c>
      <c r="F21" s="20">
        <v>2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0" t="s">
        <v>42</v>
      </c>
      <c r="B22" s="11" t="s">
        <v>43</v>
      </c>
      <c r="C22" s="12">
        <v>1</v>
      </c>
      <c r="D22" s="12"/>
      <c r="E22" s="12">
        <f t="shared" si="0"/>
        <v>0</v>
      </c>
      <c r="F22" s="12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7" t="s">
        <v>44</v>
      </c>
      <c r="B23" s="8" t="s">
        <v>45</v>
      </c>
      <c r="C23" s="9">
        <v>0.5</v>
      </c>
      <c r="D23" s="9"/>
      <c r="E23" s="9">
        <f t="shared" si="0"/>
        <v>0</v>
      </c>
      <c r="F23" s="9"/>
      <c r="G23" s="1">
        <f>SUM(F7:F23)</f>
        <v>18.66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5" t="s">
        <v>46</v>
      </c>
      <c r="B24" s="4" t="s">
        <v>47</v>
      </c>
      <c r="C24" s="6" t="s">
        <v>8</v>
      </c>
      <c r="D24" s="6" t="s">
        <v>9</v>
      </c>
      <c r="E24" s="6" t="s">
        <v>10</v>
      </c>
      <c r="F24" s="6" t="s">
        <v>11</v>
      </c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5.75" customHeight="1">
      <c r="A25" s="14" t="s">
        <v>48</v>
      </c>
      <c r="B25" s="15" t="s">
        <v>49</v>
      </c>
      <c r="C25" s="16">
        <v>16</v>
      </c>
      <c r="D25" s="16"/>
      <c r="E25" s="16">
        <f t="shared" ref="E25:E43" si="1">C25*D25</f>
        <v>0</v>
      </c>
      <c r="F25" s="16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0" t="s">
        <v>50</v>
      </c>
      <c r="B26" s="11" t="s">
        <v>51</v>
      </c>
      <c r="C26" s="12">
        <v>12</v>
      </c>
      <c r="D26" s="12"/>
      <c r="E26" s="12">
        <f t="shared" si="1"/>
        <v>0</v>
      </c>
      <c r="F26" s="12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4" t="s">
        <v>52</v>
      </c>
      <c r="B27" s="15" t="s">
        <v>53</v>
      </c>
      <c r="C27" s="16">
        <v>10</v>
      </c>
      <c r="D27" s="16"/>
      <c r="E27" s="16">
        <f t="shared" si="1"/>
        <v>0</v>
      </c>
      <c r="F27" s="16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0" t="s">
        <v>54</v>
      </c>
      <c r="B28" s="11" t="s">
        <v>55</v>
      </c>
      <c r="C28" s="12">
        <v>8</v>
      </c>
      <c r="D28" s="12"/>
      <c r="E28" s="12">
        <f t="shared" si="1"/>
        <v>0</v>
      </c>
      <c r="F28" s="12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4" t="s">
        <v>56</v>
      </c>
      <c r="B29" s="15" t="s">
        <v>57</v>
      </c>
      <c r="C29" s="16">
        <v>6</v>
      </c>
      <c r="D29" s="29">
        <v>1</v>
      </c>
      <c r="E29" s="16">
        <f t="shared" si="1"/>
        <v>6</v>
      </c>
      <c r="F29" s="16"/>
      <c r="G29" s="22" t="s">
        <v>285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0" t="s">
        <v>58</v>
      </c>
      <c r="B30" s="11" t="s">
        <v>59</v>
      </c>
      <c r="C30" s="12">
        <v>5</v>
      </c>
      <c r="D30" s="12"/>
      <c r="E30" s="12">
        <f t="shared" si="1"/>
        <v>0</v>
      </c>
      <c r="F30" s="12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4" t="s">
        <v>60</v>
      </c>
      <c r="B31" s="15" t="s">
        <v>61</v>
      </c>
      <c r="C31" s="16">
        <v>6</v>
      </c>
      <c r="D31" s="16"/>
      <c r="E31" s="16">
        <f t="shared" si="1"/>
        <v>0</v>
      </c>
      <c r="F31" s="16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0" t="s">
        <v>62</v>
      </c>
      <c r="B32" s="11" t="s">
        <v>63</v>
      </c>
      <c r="C32" s="12">
        <v>4</v>
      </c>
      <c r="D32" s="12"/>
      <c r="E32" s="12">
        <f t="shared" si="1"/>
        <v>0</v>
      </c>
      <c r="F32" s="12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4" t="s">
        <v>64</v>
      </c>
      <c r="B33" s="15" t="s">
        <v>65</v>
      </c>
      <c r="C33" s="16">
        <v>2</v>
      </c>
      <c r="D33" s="16"/>
      <c r="E33" s="16">
        <f t="shared" si="1"/>
        <v>0</v>
      </c>
      <c r="F33" s="16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0" t="s">
        <v>66</v>
      </c>
      <c r="B34" s="11" t="s">
        <v>67</v>
      </c>
      <c r="C34" s="12">
        <v>4</v>
      </c>
      <c r="D34" s="12"/>
      <c r="E34" s="12">
        <f t="shared" si="1"/>
        <v>0</v>
      </c>
      <c r="F34" s="12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4" t="s">
        <v>68</v>
      </c>
      <c r="B35" s="15" t="s">
        <v>69</v>
      </c>
      <c r="C35" s="16">
        <v>2</v>
      </c>
      <c r="D35" s="16"/>
      <c r="E35" s="16">
        <f t="shared" si="1"/>
        <v>0</v>
      </c>
      <c r="F35" s="16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0" t="s">
        <v>70</v>
      </c>
      <c r="B36" s="11" t="s">
        <v>71</v>
      </c>
      <c r="C36" s="12">
        <v>1</v>
      </c>
      <c r="D36" s="12"/>
      <c r="E36" s="12">
        <f t="shared" si="1"/>
        <v>0</v>
      </c>
      <c r="F36" s="12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4" t="s">
        <v>72</v>
      </c>
      <c r="B37" s="15" t="s">
        <v>73</v>
      </c>
      <c r="C37" s="16">
        <v>2</v>
      </c>
      <c r="D37" s="16"/>
      <c r="E37" s="16">
        <f t="shared" si="1"/>
        <v>0</v>
      </c>
      <c r="F37" s="16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0" t="s">
        <v>74</v>
      </c>
      <c r="B38" s="11" t="s">
        <v>75</v>
      </c>
      <c r="C38" s="12">
        <v>0.5</v>
      </c>
      <c r="D38" s="23"/>
      <c r="E38" s="12">
        <f t="shared" si="1"/>
        <v>0</v>
      </c>
      <c r="F38" s="23">
        <v>2.5</v>
      </c>
      <c r="G38" s="22" t="s">
        <v>289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4" t="s">
        <v>76</v>
      </c>
      <c r="B39" s="15" t="s">
        <v>77</v>
      </c>
      <c r="C39" s="16">
        <v>1</v>
      </c>
      <c r="D39" s="16"/>
      <c r="E39" s="16">
        <f t="shared" si="1"/>
        <v>0</v>
      </c>
      <c r="F39" s="16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0" t="s">
        <v>78</v>
      </c>
      <c r="B40" s="11" t="s">
        <v>79</v>
      </c>
      <c r="C40" s="12">
        <v>0.5</v>
      </c>
      <c r="D40" s="12"/>
      <c r="E40" s="12">
        <f t="shared" si="1"/>
        <v>0</v>
      </c>
      <c r="F40" s="23">
        <v>0.5</v>
      </c>
      <c r="G40" s="22" t="s">
        <v>290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4" t="s">
        <v>80</v>
      </c>
      <c r="B41" s="15" t="s">
        <v>81</v>
      </c>
      <c r="C41" s="16">
        <v>1</v>
      </c>
      <c r="D41" s="16"/>
      <c r="E41" s="16">
        <f t="shared" si="1"/>
        <v>0</v>
      </c>
      <c r="F41" s="16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0" t="s">
        <v>82</v>
      </c>
      <c r="B42" s="11" t="s">
        <v>83</v>
      </c>
      <c r="C42" s="12">
        <v>0.5</v>
      </c>
      <c r="D42" s="12"/>
      <c r="E42" s="12">
        <f t="shared" si="1"/>
        <v>0</v>
      </c>
      <c r="F42" s="1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4" t="s">
        <v>84</v>
      </c>
      <c r="B43" s="15" t="s">
        <v>85</v>
      </c>
      <c r="C43" s="16">
        <v>2</v>
      </c>
      <c r="D43" s="16"/>
      <c r="E43" s="16">
        <f t="shared" si="1"/>
        <v>0</v>
      </c>
      <c r="F43" s="16"/>
      <c r="G43" s="1">
        <f>SUM(F25:F43)</f>
        <v>3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5" t="s">
        <v>86</v>
      </c>
      <c r="B44" s="4" t="s">
        <v>87</v>
      </c>
      <c r="C44" s="6" t="s">
        <v>8</v>
      </c>
      <c r="D44" s="6" t="s">
        <v>9</v>
      </c>
      <c r="E44" s="6" t="s">
        <v>10</v>
      </c>
      <c r="F44" s="6" t="s">
        <v>11</v>
      </c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15.75" customHeight="1">
      <c r="A45" s="17" t="s">
        <v>88</v>
      </c>
      <c r="B45" s="18" t="s">
        <v>89</v>
      </c>
      <c r="C45" s="19">
        <v>16</v>
      </c>
      <c r="D45" s="19"/>
      <c r="E45" s="19">
        <f t="shared" ref="E45:E61" si="2">C45*D45</f>
        <v>0</v>
      </c>
      <c r="F45" s="19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0" t="s">
        <v>91</v>
      </c>
      <c r="B46" s="11" t="s">
        <v>92</v>
      </c>
      <c r="C46" s="12">
        <v>12</v>
      </c>
      <c r="D46" s="23">
        <v>1</v>
      </c>
      <c r="E46" s="12">
        <f t="shared" si="2"/>
        <v>12</v>
      </c>
      <c r="F46" s="23">
        <v>12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7" t="s">
        <v>93</v>
      </c>
      <c r="B47" s="18" t="s">
        <v>94</v>
      </c>
      <c r="C47" s="19">
        <v>10</v>
      </c>
      <c r="D47" s="19"/>
      <c r="E47" s="19">
        <f t="shared" si="2"/>
        <v>0</v>
      </c>
      <c r="F47" s="19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0" t="s">
        <v>95</v>
      </c>
      <c r="B48" s="11" t="s">
        <v>96</v>
      </c>
      <c r="C48" s="12">
        <v>8</v>
      </c>
      <c r="D48" s="12"/>
      <c r="E48" s="12">
        <f t="shared" si="2"/>
        <v>0</v>
      </c>
      <c r="F48" s="12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7" t="s">
        <v>97</v>
      </c>
      <c r="B49" s="18" t="s">
        <v>98</v>
      </c>
      <c r="C49" s="19">
        <v>6</v>
      </c>
      <c r="D49" s="19"/>
      <c r="E49" s="19">
        <f t="shared" si="2"/>
        <v>0</v>
      </c>
      <c r="F49" s="19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0" t="s">
        <v>100</v>
      </c>
      <c r="B50" s="11" t="s">
        <v>101</v>
      </c>
      <c r="C50" s="12">
        <v>5</v>
      </c>
      <c r="D50" s="12"/>
      <c r="E50" s="12">
        <f t="shared" si="2"/>
        <v>0</v>
      </c>
      <c r="F50" s="12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7" t="s">
        <v>102</v>
      </c>
      <c r="B51" s="18" t="s">
        <v>103</v>
      </c>
      <c r="C51" s="19">
        <v>6</v>
      </c>
      <c r="D51" s="19"/>
      <c r="E51" s="19">
        <f t="shared" si="2"/>
        <v>0</v>
      </c>
      <c r="F51" s="19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0" t="s">
        <v>104</v>
      </c>
      <c r="B52" s="11" t="s">
        <v>105</v>
      </c>
      <c r="C52" s="12">
        <v>4</v>
      </c>
      <c r="D52" s="12"/>
      <c r="E52" s="12">
        <f t="shared" si="2"/>
        <v>0</v>
      </c>
      <c r="F52" s="12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7" t="s">
        <v>106</v>
      </c>
      <c r="B53" s="18" t="s">
        <v>107</v>
      </c>
      <c r="C53" s="19">
        <v>2</v>
      </c>
      <c r="D53" s="19"/>
      <c r="E53" s="19">
        <f t="shared" si="2"/>
        <v>0</v>
      </c>
      <c r="F53" s="19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0" t="s">
        <v>109</v>
      </c>
      <c r="B54" s="11" t="s">
        <v>110</v>
      </c>
      <c r="C54" s="12">
        <v>4</v>
      </c>
      <c r="D54" s="12"/>
      <c r="E54" s="12">
        <f t="shared" si="2"/>
        <v>0</v>
      </c>
      <c r="F54" s="12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7" t="s">
        <v>111</v>
      </c>
      <c r="B55" s="18" t="s">
        <v>112</v>
      </c>
      <c r="C55" s="19">
        <v>2</v>
      </c>
      <c r="D55" s="19"/>
      <c r="E55" s="19">
        <f t="shared" si="2"/>
        <v>0</v>
      </c>
      <c r="F55" s="19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0" t="s">
        <v>114</v>
      </c>
      <c r="B56" s="11" t="s">
        <v>115</v>
      </c>
      <c r="C56" s="12">
        <v>1</v>
      </c>
      <c r="D56" s="12"/>
      <c r="E56" s="12">
        <f t="shared" si="2"/>
        <v>0</v>
      </c>
      <c r="F56" s="12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7" t="s">
        <v>117</v>
      </c>
      <c r="B57" s="18" t="s">
        <v>118</v>
      </c>
      <c r="C57" s="19">
        <v>2</v>
      </c>
      <c r="D57" s="19"/>
      <c r="E57" s="19">
        <f t="shared" si="2"/>
        <v>0</v>
      </c>
      <c r="F57" s="19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0" t="s">
        <v>119</v>
      </c>
      <c r="B58" s="11" t="s">
        <v>120</v>
      </c>
      <c r="C58" s="12">
        <v>2</v>
      </c>
      <c r="D58" s="12"/>
      <c r="E58" s="12">
        <f t="shared" si="2"/>
        <v>0</v>
      </c>
      <c r="F58" s="12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7" t="s">
        <v>122</v>
      </c>
      <c r="B59" s="18" t="s">
        <v>123</v>
      </c>
      <c r="C59" s="19">
        <v>1</v>
      </c>
      <c r="D59" s="19"/>
      <c r="E59" s="19">
        <f t="shared" si="2"/>
        <v>0</v>
      </c>
      <c r="F59" s="19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0" t="s">
        <v>126</v>
      </c>
      <c r="B60" s="11" t="s">
        <v>127</v>
      </c>
      <c r="C60" s="12">
        <v>1</v>
      </c>
      <c r="D60" s="23">
        <v>2</v>
      </c>
      <c r="E60" s="12">
        <f t="shared" si="2"/>
        <v>2</v>
      </c>
      <c r="F60" s="12"/>
      <c r="G60" s="22" t="s">
        <v>285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7" t="s">
        <v>128</v>
      </c>
      <c r="B61" s="18" t="s">
        <v>129</v>
      </c>
      <c r="C61" s="19">
        <v>0.5</v>
      </c>
      <c r="D61" s="19"/>
      <c r="E61" s="19">
        <f t="shared" si="2"/>
        <v>0</v>
      </c>
      <c r="F61" s="19"/>
      <c r="G61" s="1">
        <f>SUM(F45:F60)</f>
        <v>12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5" t="s">
        <v>130</v>
      </c>
      <c r="B62" s="4" t="s">
        <v>132</v>
      </c>
      <c r="C62" s="6" t="s">
        <v>8</v>
      </c>
      <c r="D62" s="6" t="s">
        <v>9</v>
      </c>
      <c r="E62" s="6" t="s">
        <v>10</v>
      </c>
      <c r="F62" s="6" t="s">
        <v>11</v>
      </c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15.75" customHeight="1">
      <c r="A63" s="25" t="s">
        <v>133</v>
      </c>
      <c r="B63" s="26" t="s">
        <v>135</v>
      </c>
      <c r="C63" s="28">
        <v>40</v>
      </c>
      <c r="D63" s="28"/>
      <c r="E63" s="28">
        <f t="shared" ref="E63:E74" si="3">C63*D63</f>
        <v>0</v>
      </c>
      <c r="F63" s="28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0" t="s">
        <v>139</v>
      </c>
      <c r="B64" s="11" t="s">
        <v>140</v>
      </c>
      <c r="C64" s="12">
        <v>20</v>
      </c>
      <c r="D64" s="12"/>
      <c r="E64" s="12">
        <f t="shared" si="3"/>
        <v>0</v>
      </c>
      <c r="F64" s="12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25" t="s">
        <v>142</v>
      </c>
      <c r="B65" s="26" t="s">
        <v>143</v>
      </c>
      <c r="C65" s="28">
        <v>15</v>
      </c>
      <c r="D65" s="28"/>
      <c r="E65" s="28">
        <f t="shared" si="3"/>
        <v>0</v>
      </c>
      <c r="F65" s="28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0" t="s">
        <v>145</v>
      </c>
      <c r="B66" s="11" t="s">
        <v>146</v>
      </c>
      <c r="C66" s="12">
        <v>10</v>
      </c>
      <c r="D66" s="12"/>
      <c r="E66" s="12">
        <f t="shared" si="3"/>
        <v>0</v>
      </c>
      <c r="F66" s="12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25" t="s">
        <v>148</v>
      </c>
      <c r="B67" s="26" t="s">
        <v>149</v>
      </c>
      <c r="C67" s="28">
        <v>5</v>
      </c>
      <c r="D67" s="28"/>
      <c r="E67" s="28">
        <f t="shared" si="3"/>
        <v>0</v>
      </c>
      <c r="F67" s="28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0" t="s">
        <v>151</v>
      </c>
      <c r="B68" s="11" t="s">
        <v>152</v>
      </c>
      <c r="C68" s="12">
        <v>10</v>
      </c>
      <c r="D68" s="12">
        <v>1</v>
      </c>
      <c r="E68" s="12">
        <f t="shared" si="3"/>
        <v>10</v>
      </c>
      <c r="F68" s="23">
        <v>10</v>
      </c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25" t="s">
        <v>153</v>
      </c>
      <c r="B69" s="26" t="s">
        <v>154</v>
      </c>
      <c r="C69" s="28">
        <v>4</v>
      </c>
      <c r="D69" s="35">
        <v>2</v>
      </c>
      <c r="E69" s="28">
        <f t="shared" si="3"/>
        <v>8</v>
      </c>
      <c r="F69" s="35">
        <v>4</v>
      </c>
      <c r="G69" s="22" t="s">
        <v>291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0" t="s">
        <v>155</v>
      </c>
      <c r="B70" s="11" t="s">
        <v>156</v>
      </c>
      <c r="C70" s="12">
        <v>2</v>
      </c>
      <c r="D70" s="23">
        <v>1</v>
      </c>
      <c r="E70" s="12">
        <f t="shared" si="3"/>
        <v>2</v>
      </c>
      <c r="F70" s="23">
        <v>4</v>
      </c>
      <c r="G70" s="22" t="s">
        <v>292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25" t="s">
        <v>157</v>
      </c>
      <c r="B71" s="26" t="s">
        <v>158</v>
      </c>
      <c r="C71" s="28">
        <v>0.5</v>
      </c>
      <c r="D71" s="28">
        <v>1</v>
      </c>
      <c r="E71" s="28">
        <f t="shared" si="3"/>
        <v>0.5</v>
      </c>
      <c r="F71" s="35">
        <v>1</v>
      </c>
      <c r="G71" s="22" t="s">
        <v>292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0" t="s">
        <v>161</v>
      </c>
      <c r="B72" s="11" t="s">
        <v>162</v>
      </c>
      <c r="C72" s="12">
        <v>0.5</v>
      </c>
      <c r="D72" s="12"/>
      <c r="E72" s="12">
        <f t="shared" si="3"/>
        <v>0</v>
      </c>
      <c r="F72" s="12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25" t="s">
        <v>164</v>
      </c>
      <c r="B73" s="26" t="s">
        <v>165</v>
      </c>
      <c r="C73" s="28">
        <v>1</v>
      </c>
      <c r="D73" s="28"/>
      <c r="E73" s="28">
        <f t="shared" si="3"/>
        <v>0</v>
      </c>
      <c r="F73" s="28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0" t="s">
        <v>167</v>
      </c>
      <c r="B74" s="11" t="s">
        <v>168</v>
      </c>
      <c r="C74" s="12">
        <v>2</v>
      </c>
      <c r="D74" s="23"/>
      <c r="E74" s="12">
        <f t="shared" si="3"/>
        <v>0</v>
      </c>
      <c r="F74" s="23">
        <v>2</v>
      </c>
      <c r="G74">
        <f>SUM(F63:F74)</f>
        <v>21</v>
      </c>
      <c r="H74" s="22" t="s">
        <v>291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5" t="s">
        <v>170</v>
      </c>
      <c r="B75" s="4" t="s">
        <v>171</v>
      </c>
      <c r="C75" s="6" t="s">
        <v>8</v>
      </c>
      <c r="D75" s="6" t="s">
        <v>9</v>
      </c>
      <c r="E75" s="6" t="s">
        <v>10</v>
      </c>
      <c r="F75" s="6" t="s">
        <v>11</v>
      </c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15.75" customHeight="1">
      <c r="A76" s="30" t="s">
        <v>172</v>
      </c>
      <c r="B76" s="31" t="s">
        <v>173</v>
      </c>
      <c r="C76" s="32">
        <v>16</v>
      </c>
      <c r="D76" s="32"/>
      <c r="E76" s="32">
        <f t="shared" ref="E76:E88" si="4">C76*D76</f>
        <v>0</v>
      </c>
      <c r="F76" s="3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0" t="s">
        <v>176</v>
      </c>
      <c r="B77" s="11" t="s">
        <v>178</v>
      </c>
      <c r="C77" s="12">
        <v>16</v>
      </c>
      <c r="D77" s="12"/>
      <c r="E77" s="12">
        <f t="shared" si="4"/>
        <v>0</v>
      </c>
      <c r="F77" s="1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30" t="s">
        <v>180</v>
      </c>
      <c r="B78" s="31" t="s">
        <v>181</v>
      </c>
      <c r="C78" s="32">
        <v>16</v>
      </c>
      <c r="D78" s="32"/>
      <c r="E78" s="32">
        <f t="shared" si="4"/>
        <v>0</v>
      </c>
      <c r="F78" s="3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0" t="s">
        <v>182</v>
      </c>
      <c r="B79" s="11" t="s">
        <v>183</v>
      </c>
      <c r="C79" s="12">
        <v>12</v>
      </c>
      <c r="D79" s="12"/>
      <c r="E79" s="12">
        <f t="shared" si="4"/>
        <v>0</v>
      </c>
      <c r="F79" s="1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30" t="s">
        <v>185</v>
      </c>
      <c r="B80" s="31" t="s">
        <v>186</v>
      </c>
      <c r="C80" s="32">
        <v>12</v>
      </c>
      <c r="D80" s="32"/>
      <c r="E80" s="32">
        <f t="shared" si="4"/>
        <v>0</v>
      </c>
      <c r="F80" s="3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0" t="s">
        <v>187</v>
      </c>
      <c r="B81" s="11" t="s">
        <v>188</v>
      </c>
      <c r="C81" s="12">
        <v>12</v>
      </c>
      <c r="D81" s="12"/>
      <c r="E81" s="12">
        <f t="shared" si="4"/>
        <v>0</v>
      </c>
      <c r="F81" s="1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30" t="s">
        <v>189</v>
      </c>
      <c r="B82" s="31" t="s">
        <v>190</v>
      </c>
      <c r="C82" s="32">
        <v>10</v>
      </c>
      <c r="D82" s="32"/>
      <c r="E82" s="32">
        <f t="shared" si="4"/>
        <v>0</v>
      </c>
      <c r="F82" s="3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0" t="s">
        <v>191</v>
      </c>
      <c r="B83" s="11" t="s">
        <v>192</v>
      </c>
      <c r="C83" s="12">
        <v>8</v>
      </c>
      <c r="D83" s="12"/>
      <c r="E83" s="12">
        <f t="shared" si="4"/>
        <v>0</v>
      </c>
      <c r="F83" s="1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30" t="s">
        <v>194</v>
      </c>
      <c r="B84" s="31" t="s">
        <v>195</v>
      </c>
      <c r="C84" s="32">
        <v>2</v>
      </c>
      <c r="D84" s="32"/>
      <c r="E84" s="32">
        <f t="shared" si="4"/>
        <v>0</v>
      </c>
      <c r="F84" s="3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0" t="s">
        <v>196</v>
      </c>
      <c r="B85" s="11" t="s">
        <v>197</v>
      </c>
      <c r="C85" s="12">
        <v>6</v>
      </c>
      <c r="D85" s="12"/>
      <c r="E85" s="12">
        <f t="shared" si="4"/>
        <v>0</v>
      </c>
      <c r="F85" s="1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30" t="s">
        <v>198</v>
      </c>
      <c r="B86" s="31" t="s">
        <v>199</v>
      </c>
      <c r="C86" s="32">
        <v>4</v>
      </c>
      <c r="D86" s="39">
        <v>1</v>
      </c>
      <c r="E86" s="32">
        <f t="shared" si="4"/>
        <v>4</v>
      </c>
      <c r="F86" s="39">
        <v>4</v>
      </c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0" t="s">
        <v>201</v>
      </c>
      <c r="B87" s="11" t="s">
        <v>202</v>
      </c>
      <c r="C87" s="12">
        <v>2</v>
      </c>
      <c r="D87" s="12"/>
      <c r="E87" s="12">
        <f t="shared" si="4"/>
        <v>0</v>
      </c>
      <c r="F87" s="1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30" t="s">
        <v>203</v>
      </c>
      <c r="B88" s="31" t="s">
        <v>204</v>
      </c>
      <c r="C88" s="32">
        <v>2</v>
      </c>
      <c r="D88" s="39">
        <v>3</v>
      </c>
      <c r="E88" s="32">
        <f t="shared" si="4"/>
        <v>6</v>
      </c>
      <c r="F88" s="39">
        <v>4</v>
      </c>
      <c r="G88">
        <f>SUM(F76:F88)</f>
        <v>8</v>
      </c>
      <c r="H88" s="22" t="s">
        <v>293</v>
      </c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70" t="s">
        <v>205</v>
      </c>
      <c r="B89" s="68" t="s">
        <v>207</v>
      </c>
      <c r="C89" s="34" t="s">
        <v>8</v>
      </c>
      <c r="D89" s="34" t="s">
        <v>9</v>
      </c>
      <c r="E89" s="34" t="s">
        <v>10</v>
      </c>
      <c r="F89" s="34" t="s">
        <v>11</v>
      </c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69"/>
      <c r="B90" s="69"/>
      <c r="C90" s="36" t="s">
        <v>205</v>
      </c>
      <c r="D90" s="37">
        <f t="shared" ref="D90:F90" si="5">SUM(D76:D88,D63:D74,D45:D61,D25:D43,D7:D23)</f>
        <v>28.33</v>
      </c>
      <c r="E90" s="37">
        <f t="shared" si="5"/>
        <v>79.16</v>
      </c>
      <c r="F90" s="37">
        <f t="shared" si="5"/>
        <v>62.66</v>
      </c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38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38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38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38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38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38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38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38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38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38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38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38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38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38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38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38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38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38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38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38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38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38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38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38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38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38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38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38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38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38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38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38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38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38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38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38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38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38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38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38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38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38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38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38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38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38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38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38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38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38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38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38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38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38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38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38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38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38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38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38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38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38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38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38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38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38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38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38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38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38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38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38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38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38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38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38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38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38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38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38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38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38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38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38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38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38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38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38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38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38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38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38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38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38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38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38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38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38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38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38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38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38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38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38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38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38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38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38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38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38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38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38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38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38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38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38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38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38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38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38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38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38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38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38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38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38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38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38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38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38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38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38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38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38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38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38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38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38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38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38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38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38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38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38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38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38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38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38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38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38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38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38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38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38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38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38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38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38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38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38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38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38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38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38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38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38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38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38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38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38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38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38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38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38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38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38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38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38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38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38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38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38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38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38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38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38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38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38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38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38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38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38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38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38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38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38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38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38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38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38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/>
    <row r="292" spans="1:26" ht="15.75" customHeight="1"/>
    <row r="293" spans="1:26" ht="15.75" customHeight="1"/>
    <row r="294" spans="1:26" ht="15.75" customHeight="1"/>
    <row r="295" spans="1:26" ht="15.75" customHeight="1"/>
    <row r="296" spans="1:26" ht="15.75" customHeight="1"/>
    <row r="297" spans="1:26" ht="15.75" customHeight="1"/>
    <row r="298" spans="1:26" ht="15.75" customHeight="1"/>
    <row r="299" spans="1:26" ht="15.75" customHeight="1"/>
    <row r="300" spans="1:26" ht="15.75" customHeight="1"/>
    <row r="301" spans="1:26" ht="15.75" customHeight="1"/>
    <row r="302" spans="1:26" ht="15.75" customHeight="1"/>
    <row r="303" spans="1:26" ht="15.75" customHeight="1"/>
    <row r="304" spans="1:26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1:F2"/>
    <mergeCell ref="A3:F3"/>
    <mergeCell ref="B4:F4"/>
    <mergeCell ref="B89:B90"/>
    <mergeCell ref="A89:A90"/>
    <mergeCell ref="C5:F5"/>
  </mergeCell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workbookViewId="0"/>
  </sheetViews>
  <sheetFormatPr defaultColWidth="14.42578125" defaultRowHeight="15" customHeight="1"/>
  <cols>
    <col min="1" max="1" width="6.5703125" customWidth="1"/>
    <col min="2" max="2" width="122.7109375" customWidth="1"/>
    <col min="3" max="3" width="11.42578125" customWidth="1"/>
    <col min="4" max="4" width="13.7109375" customWidth="1"/>
    <col min="5" max="5" width="11.42578125" customWidth="1"/>
    <col min="6" max="6" width="10.42578125" customWidth="1"/>
  </cols>
  <sheetData>
    <row r="1" spans="1:26" ht="15.75" customHeight="1">
      <c r="A1" s="62" t="s">
        <v>0</v>
      </c>
      <c r="B1" s="63"/>
      <c r="C1" s="63"/>
      <c r="D1" s="63"/>
      <c r="E1" s="63"/>
      <c r="F1" s="64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>
      <c r="A2" s="65"/>
      <c r="B2" s="66"/>
      <c r="C2" s="66"/>
      <c r="D2" s="66"/>
      <c r="E2" s="66"/>
      <c r="F2" s="67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57" t="s">
        <v>1</v>
      </c>
      <c r="B3" s="58"/>
      <c r="C3" s="58"/>
      <c r="D3" s="58"/>
      <c r="E3" s="58"/>
      <c r="F3" s="59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2"/>
      <c r="B4" s="60" t="s">
        <v>90</v>
      </c>
      <c r="C4" s="58"/>
      <c r="D4" s="58"/>
      <c r="E4" s="58"/>
      <c r="F4" s="59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3" t="s">
        <v>3</v>
      </c>
      <c r="B5" s="4" t="s">
        <v>4</v>
      </c>
      <c r="C5" s="61" t="s">
        <v>5</v>
      </c>
      <c r="D5" s="58"/>
      <c r="E5" s="58"/>
      <c r="F5" s="59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5" t="s">
        <v>6</v>
      </c>
      <c r="B6" s="4" t="s">
        <v>7</v>
      </c>
      <c r="C6" s="6" t="s">
        <v>8</v>
      </c>
      <c r="D6" s="6" t="s">
        <v>9</v>
      </c>
      <c r="E6" s="6" t="s">
        <v>10</v>
      </c>
      <c r="F6" s="6" t="s">
        <v>11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7" t="s">
        <v>12</v>
      </c>
      <c r="B7" s="8" t="s">
        <v>13</v>
      </c>
      <c r="C7" s="9">
        <v>2</v>
      </c>
      <c r="D7" s="20">
        <v>12</v>
      </c>
      <c r="E7" s="9">
        <f t="shared" ref="E7:E23" si="0">C7*D7</f>
        <v>24</v>
      </c>
      <c r="F7" s="20">
        <v>24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10" t="s">
        <v>14</v>
      </c>
      <c r="B8" s="11" t="s">
        <v>15</v>
      </c>
      <c r="C8" s="12">
        <v>16</v>
      </c>
      <c r="D8" s="12"/>
      <c r="E8" s="12">
        <f t="shared" si="0"/>
        <v>0</v>
      </c>
      <c r="F8" s="12"/>
      <c r="G8" s="1"/>
      <c r="H8" s="1"/>
      <c r="I8" s="24" t="s">
        <v>116</v>
      </c>
      <c r="J8" s="1">
        <f>G23</f>
        <v>42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7" t="s">
        <v>16</v>
      </c>
      <c r="B9" s="8" t="s">
        <v>17</v>
      </c>
      <c r="C9" s="9">
        <v>12</v>
      </c>
      <c r="D9" s="9"/>
      <c r="E9" s="9">
        <f t="shared" si="0"/>
        <v>0</v>
      </c>
      <c r="F9" s="9"/>
      <c r="G9" s="1"/>
      <c r="H9" s="1"/>
      <c r="I9" s="24" t="s">
        <v>121</v>
      </c>
      <c r="J9" s="1">
        <f>G43</f>
        <v>26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10" t="s">
        <v>18</v>
      </c>
      <c r="B10" s="11" t="s">
        <v>19</v>
      </c>
      <c r="C10" s="12">
        <v>10</v>
      </c>
      <c r="D10" s="23">
        <v>1</v>
      </c>
      <c r="E10" s="12">
        <f t="shared" si="0"/>
        <v>10</v>
      </c>
      <c r="F10" s="23">
        <v>10</v>
      </c>
      <c r="G10" s="22"/>
      <c r="H10" s="1"/>
      <c r="I10" s="24" t="s">
        <v>125</v>
      </c>
      <c r="J10" s="1">
        <f>G61</f>
        <v>16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7" t="s">
        <v>20</v>
      </c>
      <c r="B11" s="8" t="s">
        <v>21</v>
      </c>
      <c r="C11" s="9">
        <v>8</v>
      </c>
      <c r="D11" s="9"/>
      <c r="E11" s="9">
        <f t="shared" si="0"/>
        <v>0</v>
      </c>
      <c r="F11" s="9"/>
      <c r="G11" s="1"/>
      <c r="H11" s="1"/>
      <c r="I11" s="24" t="s">
        <v>131</v>
      </c>
      <c r="J11" s="1">
        <f>G74</f>
        <v>31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>
      <c r="A12" s="10" t="s">
        <v>22</v>
      </c>
      <c r="B12" s="11" t="s">
        <v>23</v>
      </c>
      <c r="C12" s="12">
        <v>6</v>
      </c>
      <c r="D12" s="12"/>
      <c r="E12" s="12">
        <f t="shared" si="0"/>
        <v>0</v>
      </c>
      <c r="F12" s="12"/>
      <c r="G12" s="1"/>
      <c r="H12" s="1"/>
      <c r="I12" s="24" t="s">
        <v>134</v>
      </c>
      <c r="J12" s="1">
        <f>G88</f>
        <v>0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7" t="s">
        <v>24</v>
      </c>
      <c r="B13" s="8" t="s">
        <v>25</v>
      </c>
      <c r="C13" s="9">
        <v>5</v>
      </c>
      <c r="D13" s="9"/>
      <c r="E13" s="9">
        <f t="shared" si="0"/>
        <v>0</v>
      </c>
      <c r="F13" s="9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10" t="s">
        <v>26</v>
      </c>
      <c r="B14" s="11" t="s">
        <v>27</v>
      </c>
      <c r="C14" s="12">
        <v>2</v>
      </c>
      <c r="D14" s="12">
        <v>1</v>
      </c>
      <c r="E14" s="12">
        <f t="shared" si="0"/>
        <v>2</v>
      </c>
      <c r="F14" s="23">
        <v>2</v>
      </c>
      <c r="G14" s="2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7" t="s">
        <v>28</v>
      </c>
      <c r="B15" s="8" t="s">
        <v>29</v>
      </c>
      <c r="C15" s="9">
        <v>1</v>
      </c>
      <c r="D15" s="9"/>
      <c r="E15" s="9">
        <f t="shared" si="0"/>
        <v>0</v>
      </c>
      <c r="F15" s="9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>
      <c r="A16" s="10" t="s">
        <v>30</v>
      </c>
      <c r="B16" s="11" t="s">
        <v>31</v>
      </c>
      <c r="C16" s="12">
        <v>1</v>
      </c>
      <c r="D16" s="12"/>
      <c r="E16" s="12">
        <f t="shared" si="0"/>
        <v>0</v>
      </c>
      <c r="F16" s="12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7" t="s">
        <v>32</v>
      </c>
      <c r="B17" s="8" t="s">
        <v>33</v>
      </c>
      <c r="C17" s="9">
        <v>1</v>
      </c>
      <c r="D17" s="9"/>
      <c r="E17" s="9">
        <f t="shared" si="0"/>
        <v>0</v>
      </c>
      <c r="F17" s="9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10" t="s">
        <v>34</v>
      </c>
      <c r="B18" s="11" t="s">
        <v>35</v>
      </c>
      <c r="C18" s="12">
        <v>1</v>
      </c>
      <c r="D18" s="12"/>
      <c r="E18" s="12">
        <f t="shared" si="0"/>
        <v>0</v>
      </c>
      <c r="F18" s="12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7" t="s">
        <v>36</v>
      </c>
      <c r="B19" s="8" t="s">
        <v>37</v>
      </c>
      <c r="C19" s="9">
        <v>2</v>
      </c>
      <c r="D19" s="9"/>
      <c r="E19" s="9">
        <f t="shared" si="0"/>
        <v>0</v>
      </c>
      <c r="F19" s="9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10" t="s">
        <v>38</v>
      </c>
      <c r="B20" s="11" t="s">
        <v>39</v>
      </c>
      <c r="C20" s="12">
        <v>1</v>
      </c>
      <c r="D20" s="12"/>
      <c r="E20" s="12">
        <f t="shared" si="0"/>
        <v>0</v>
      </c>
      <c r="F20" s="12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7" t="s">
        <v>40</v>
      </c>
      <c r="B21" s="8" t="s">
        <v>41</v>
      </c>
      <c r="C21" s="9">
        <v>1</v>
      </c>
      <c r="D21" s="9">
        <v>4</v>
      </c>
      <c r="E21" s="9">
        <f t="shared" si="0"/>
        <v>4</v>
      </c>
      <c r="F21" s="20">
        <v>6</v>
      </c>
      <c r="G21" s="2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0" t="s">
        <v>42</v>
      </c>
      <c r="B22" s="11" t="s">
        <v>43</v>
      </c>
      <c r="C22" s="12">
        <v>1</v>
      </c>
      <c r="D22" s="12"/>
      <c r="E22" s="12">
        <f t="shared" si="0"/>
        <v>0</v>
      </c>
      <c r="F22" s="12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7" t="s">
        <v>44</v>
      </c>
      <c r="B23" s="8" t="s">
        <v>45</v>
      </c>
      <c r="C23" s="9">
        <v>0.5</v>
      </c>
      <c r="D23" s="9"/>
      <c r="E23" s="9">
        <f t="shared" si="0"/>
        <v>0</v>
      </c>
      <c r="F23" s="9"/>
      <c r="G23" s="1">
        <f>SUM(F7:F23)</f>
        <v>42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5" t="s">
        <v>46</v>
      </c>
      <c r="B24" s="4" t="s">
        <v>47</v>
      </c>
      <c r="C24" s="6" t="s">
        <v>8</v>
      </c>
      <c r="D24" s="6" t="s">
        <v>9</v>
      </c>
      <c r="E24" s="6" t="s">
        <v>10</v>
      </c>
      <c r="F24" s="6" t="s">
        <v>11</v>
      </c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5.75" customHeight="1">
      <c r="A25" s="14" t="s">
        <v>48</v>
      </c>
      <c r="B25" s="15" t="s">
        <v>49</v>
      </c>
      <c r="C25" s="16">
        <v>16</v>
      </c>
      <c r="D25" s="16"/>
      <c r="E25" s="16">
        <f t="shared" ref="E25:E43" si="1">C25*D25</f>
        <v>0</v>
      </c>
      <c r="F25" s="16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0" t="s">
        <v>50</v>
      </c>
      <c r="B26" s="11" t="s">
        <v>51</v>
      </c>
      <c r="C26" s="12">
        <v>12</v>
      </c>
      <c r="D26" s="12"/>
      <c r="E26" s="12">
        <f t="shared" si="1"/>
        <v>0</v>
      </c>
      <c r="F26" s="12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4" t="s">
        <v>52</v>
      </c>
      <c r="B27" s="15" t="s">
        <v>53</v>
      </c>
      <c r="C27" s="16">
        <v>10</v>
      </c>
      <c r="D27" s="16">
        <v>1</v>
      </c>
      <c r="E27" s="16">
        <f t="shared" si="1"/>
        <v>10</v>
      </c>
      <c r="F27" s="29">
        <v>10</v>
      </c>
      <c r="G27" s="2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0" t="s">
        <v>54</v>
      </c>
      <c r="B28" s="11" t="s">
        <v>55</v>
      </c>
      <c r="C28" s="12">
        <v>8</v>
      </c>
      <c r="D28" s="12">
        <v>1</v>
      </c>
      <c r="E28" s="12">
        <f t="shared" si="1"/>
        <v>8</v>
      </c>
      <c r="F28" s="23">
        <v>8</v>
      </c>
      <c r="G28" s="2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4" t="s">
        <v>56</v>
      </c>
      <c r="B29" s="15" t="s">
        <v>57</v>
      </c>
      <c r="C29" s="16">
        <v>6</v>
      </c>
      <c r="D29" s="16"/>
      <c r="E29" s="16">
        <f t="shared" si="1"/>
        <v>0</v>
      </c>
      <c r="F29" s="1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0" t="s">
        <v>58</v>
      </c>
      <c r="B30" s="11" t="s">
        <v>59</v>
      </c>
      <c r="C30" s="12">
        <v>5</v>
      </c>
      <c r="D30" s="12"/>
      <c r="E30" s="12">
        <f t="shared" si="1"/>
        <v>0</v>
      </c>
      <c r="F30" s="12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4" t="s">
        <v>60</v>
      </c>
      <c r="B31" s="15" t="s">
        <v>61</v>
      </c>
      <c r="C31" s="16">
        <v>6</v>
      </c>
      <c r="D31" s="16"/>
      <c r="E31" s="16">
        <f t="shared" si="1"/>
        <v>0</v>
      </c>
      <c r="F31" s="16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0" t="s">
        <v>62</v>
      </c>
      <c r="B32" s="11" t="s">
        <v>63</v>
      </c>
      <c r="C32" s="12">
        <v>4</v>
      </c>
      <c r="D32" s="12"/>
      <c r="E32" s="12">
        <f t="shared" si="1"/>
        <v>0</v>
      </c>
      <c r="F32" s="12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4" t="s">
        <v>64</v>
      </c>
      <c r="B33" s="15" t="s">
        <v>65</v>
      </c>
      <c r="C33" s="16">
        <v>2</v>
      </c>
      <c r="D33" s="16"/>
      <c r="E33" s="16">
        <f t="shared" si="1"/>
        <v>0</v>
      </c>
      <c r="F33" s="16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0" t="s">
        <v>66</v>
      </c>
      <c r="B34" s="11" t="s">
        <v>67</v>
      </c>
      <c r="C34" s="12">
        <v>4</v>
      </c>
      <c r="D34" s="12"/>
      <c r="E34" s="12">
        <f t="shared" si="1"/>
        <v>0</v>
      </c>
      <c r="F34" s="12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4" t="s">
        <v>68</v>
      </c>
      <c r="B35" s="15" t="s">
        <v>69</v>
      </c>
      <c r="C35" s="16">
        <v>2</v>
      </c>
      <c r="D35" s="16"/>
      <c r="E35" s="16">
        <f t="shared" si="1"/>
        <v>0</v>
      </c>
      <c r="F35" s="16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0" t="s">
        <v>70</v>
      </c>
      <c r="B36" s="11" t="s">
        <v>71</v>
      </c>
      <c r="C36" s="12">
        <v>1</v>
      </c>
      <c r="D36" s="12"/>
      <c r="E36" s="12">
        <f t="shared" si="1"/>
        <v>0</v>
      </c>
      <c r="F36" s="12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4" t="s">
        <v>72</v>
      </c>
      <c r="B37" s="15" t="s">
        <v>73</v>
      </c>
      <c r="C37" s="16">
        <v>2</v>
      </c>
      <c r="D37" s="16">
        <v>1</v>
      </c>
      <c r="E37" s="16">
        <f t="shared" si="1"/>
        <v>2</v>
      </c>
      <c r="F37" s="29">
        <v>2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0" t="s">
        <v>74</v>
      </c>
      <c r="B38" s="11" t="s">
        <v>75</v>
      </c>
      <c r="C38" s="12">
        <v>0.5</v>
      </c>
      <c r="D38" s="12">
        <v>2</v>
      </c>
      <c r="E38" s="12">
        <f t="shared" si="1"/>
        <v>1</v>
      </c>
      <c r="F38" s="23">
        <v>1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4" t="s">
        <v>76</v>
      </c>
      <c r="B39" s="15" t="s">
        <v>77</v>
      </c>
      <c r="C39" s="16">
        <v>1</v>
      </c>
      <c r="D39" s="16"/>
      <c r="E39" s="16">
        <f t="shared" si="1"/>
        <v>0</v>
      </c>
      <c r="F39" s="16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0" t="s">
        <v>78</v>
      </c>
      <c r="B40" s="11" t="s">
        <v>79</v>
      </c>
      <c r="C40" s="12">
        <v>0.5</v>
      </c>
      <c r="D40" s="12"/>
      <c r="E40" s="12">
        <f t="shared" si="1"/>
        <v>0</v>
      </c>
      <c r="F40" s="23">
        <v>1.5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4" t="s">
        <v>80</v>
      </c>
      <c r="B41" s="15" t="s">
        <v>81</v>
      </c>
      <c r="C41" s="16">
        <v>1</v>
      </c>
      <c r="D41" s="29">
        <v>4</v>
      </c>
      <c r="E41" s="16">
        <f t="shared" si="1"/>
        <v>4</v>
      </c>
      <c r="F41" s="29">
        <v>3</v>
      </c>
      <c r="G41" s="2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0" t="s">
        <v>82</v>
      </c>
      <c r="B42" s="11" t="s">
        <v>83</v>
      </c>
      <c r="C42" s="12">
        <v>0.5</v>
      </c>
      <c r="D42" s="12"/>
      <c r="E42" s="12">
        <f t="shared" si="1"/>
        <v>0</v>
      </c>
      <c r="F42" s="23">
        <v>0.5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4" t="s">
        <v>84</v>
      </c>
      <c r="B43" s="15" t="s">
        <v>85</v>
      </c>
      <c r="C43" s="16">
        <v>2</v>
      </c>
      <c r="D43" s="16"/>
      <c r="E43" s="16">
        <f t="shared" si="1"/>
        <v>0</v>
      </c>
      <c r="F43" s="16"/>
      <c r="G43" s="1">
        <f>SUM(F25:F43)</f>
        <v>26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5" t="s">
        <v>86</v>
      </c>
      <c r="B44" s="4" t="s">
        <v>87</v>
      </c>
      <c r="C44" s="6" t="s">
        <v>8</v>
      </c>
      <c r="D44" s="6" t="s">
        <v>9</v>
      </c>
      <c r="E44" s="6" t="s">
        <v>10</v>
      </c>
      <c r="F44" s="6" t="s">
        <v>11</v>
      </c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15.75" customHeight="1">
      <c r="A45" s="17" t="s">
        <v>88</v>
      </c>
      <c r="B45" s="18" t="s">
        <v>89</v>
      </c>
      <c r="C45" s="19">
        <v>16</v>
      </c>
      <c r="D45" s="19"/>
      <c r="E45" s="19">
        <f t="shared" ref="E45:E61" si="2">C45*D45</f>
        <v>0</v>
      </c>
      <c r="F45" s="19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0" t="s">
        <v>91</v>
      </c>
      <c r="B46" s="11" t="s">
        <v>92</v>
      </c>
      <c r="C46" s="12">
        <v>12</v>
      </c>
      <c r="D46" s="12"/>
      <c r="E46" s="12">
        <f t="shared" si="2"/>
        <v>0</v>
      </c>
      <c r="F46" s="12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7" t="s">
        <v>93</v>
      </c>
      <c r="B47" s="18" t="s">
        <v>94</v>
      </c>
      <c r="C47" s="19">
        <v>10</v>
      </c>
      <c r="D47" s="33">
        <v>1</v>
      </c>
      <c r="E47" s="19">
        <f t="shared" si="2"/>
        <v>10</v>
      </c>
      <c r="F47" s="33">
        <v>10</v>
      </c>
      <c r="G47" s="2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0" t="s">
        <v>95</v>
      </c>
      <c r="B48" s="11" t="s">
        <v>96</v>
      </c>
      <c r="C48" s="12">
        <v>8</v>
      </c>
      <c r="D48" s="12"/>
      <c r="E48" s="12">
        <f t="shared" si="2"/>
        <v>0</v>
      </c>
      <c r="F48" s="12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7" t="s">
        <v>97</v>
      </c>
      <c r="B49" s="18" t="s">
        <v>98</v>
      </c>
      <c r="C49" s="19">
        <v>6</v>
      </c>
      <c r="D49" s="19"/>
      <c r="E49" s="19">
        <f t="shared" si="2"/>
        <v>0</v>
      </c>
      <c r="F49" s="19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0" t="s">
        <v>100</v>
      </c>
      <c r="B50" s="11" t="s">
        <v>101</v>
      </c>
      <c r="C50" s="12">
        <v>5</v>
      </c>
      <c r="D50" s="12"/>
      <c r="E50" s="12">
        <f t="shared" si="2"/>
        <v>0</v>
      </c>
      <c r="F50" s="12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7" t="s">
        <v>102</v>
      </c>
      <c r="B51" s="18" t="s">
        <v>103</v>
      </c>
      <c r="C51" s="19">
        <v>6</v>
      </c>
      <c r="D51" s="19"/>
      <c r="E51" s="19">
        <f t="shared" si="2"/>
        <v>0</v>
      </c>
      <c r="F51" s="19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0" t="s">
        <v>104</v>
      </c>
      <c r="B52" s="11" t="s">
        <v>105</v>
      </c>
      <c r="C52" s="12">
        <v>4</v>
      </c>
      <c r="D52" s="12"/>
      <c r="E52" s="12">
        <f t="shared" si="2"/>
        <v>0</v>
      </c>
      <c r="F52" s="12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7" t="s">
        <v>106</v>
      </c>
      <c r="B53" s="18" t="s">
        <v>107</v>
      </c>
      <c r="C53" s="19">
        <v>2</v>
      </c>
      <c r="D53" s="19"/>
      <c r="E53" s="19">
        <f t="shared" si="2"/>
        <v>0</v>
      </c>
      <c r="F53" s="19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0" t="s">
        <v>109</v>
      </c>
      <c r="B54" s="11" t="s">
        <v>110</v>
      </c>
      <c r="C54" s="12">
        <v>4</v>
      </c>
      <c r="D54" s="12"/>
      <c r="E54" s="12">
        <f t="shared" si="2"/>
        <v>0</v>
      </c>
      <c r="F54" s="12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7" t="s">
        <v>111</v>
      </c>
      <c r="B55" s="18" t="s">
        <v>112</v>
      </c>
      <c r="C55" s="19">
        <v>2</v>
      </c>
      <c r="D55" s="19"/>
      <c r="E55" s="19">
        <f t="shared" si="2"/>
        <v>0</v>
      </c>
      <c r="F55" s="19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0" t="s">
        <v>114</v>
      </c>
      <c r="B56" s="11" t="s">
        <v>115</v>
      </c>
      <c r="C56" s="12">
        <v>1</v>
      </c>
      <c r="D56" s="12"/>
      <c r="E56" s="12">
        <f t="shared" si="2"/>
        <v>0</v>
      </c>
      <c r="F56" s="12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7" t="s">
        <v>117</v>
      </c>
      <c r="B57" s="18" t="s">
        <v>118</v>
      </c>
      <c r="C57" s="19">
        <v>2</v>
      </c>
      <c r="D57" s="19"/>
      <c r="E57" s="19">
        <f t="shared" si="2"/>
        <v>0</v>
      </c>
      <c r="F57" s="19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0" t="s">
        <v>119</v>
      </c>
      <c r="B58" s="11" t="s">
        <v>120</v>
      </c>
      <c r="C58" s="12">
        <v>2</v>
      </c>
      <c r="D58" s="12"/>
      <c r="E58" s="12">
        <f t="shared" si="2"/>
        <v>0</v>
      </c>
      <c r="F58" s="23">
        <v>6</v>
      </c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7" t="s">
        <v>122</v>
      </c>
      <c r="B59" s="18" t="s">
        <v>123</v>
      </c>
      <c r="C59" s="19">
        <v>1</v>
      </c>
      <c r="D59" s="19"/>
      <c r="E59" s="19">
        <f t="shared" si="2"/>
        <v>0</v>
      </c>
      <c r="F59" s="33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0" t="s">
        <v>126</v>
      </c>
      <c r="B60" s="11" t="s">
        <v>127</v>
      </c>
      <c r="C60" s="12">
        <v>1</v>
      </c>
      <c r="D60" s="12"/>
      <c r="E60" s="12">
        <f t="shared" si="2"/>
        <v>0</v>
      </c>
      <c r="F60" s="12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7" t="s">
        <v>128</v>
      </c>
      <c r="B61" s="18" t="s">
        <v>129</v>
      </c>
      <c r="C61" s="19">
        <v>0.5</v>
      </c>
      <c r="D61" s="19"/>
      <c r="E61" s="19">
        <f t="shared" si="2"/>
        <v>0</v>
      </c>
      <c r="F61" s="19"/>
      <c r="G61" s="1">
        <f>SUM(F45:F60)</f>
        <v>16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5" t="s">
        <v>130</v>
      </c>
      <c r="B62" s="4" t="s">
        <v>132</v>
      </c>
      <c r="C62" s="6" t="s">
        <v>8</v>
      </c>
      <c r="D62" s="6" t="s">
        <v>9</v>
      </c>
      <c r="E62" s="6" t="s">
        <v>10</v>
      </c>
      <c r="F62" s="6" t="s">
        <v>11</v>
      </c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15.75" customHeight="1">
      <c r="A63" s="25" t="s">
        <v>133</v>
      </c>
      <c r="B63" s="26" t="s">
        <v>135</v>
      </c>
      <c r="C63" s="28">
        <v>40</v>
      </c>
      <c r="D63" s="28"/>
      <c r="E63" s="28">
        <f t="shared" ref="E63:E74" si="3">C63*D63</f>
        <v>0</v>
      </c>
      <c r="F63" s="28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0" t="s">
        <v>139</v>
      </c>
      <c r="B64" s="11" t="s">
        <v>140</v>
      </c>
      <c r="C64" s="12">
        <v>20</v>
      </c>
      <c r="D64" s="12"/>
      <c r="E64" s="12">
        <f t="shared" si="3"/>
        <v>0</v>
      </c>
      <c r="F64" s="12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25" t="s">
        <v>142</v>
      </c>
      <c r="B65" s="26" t="s">
        <v>143</v>
      </c>
      <c r="C65" s="28">
        <v>15</v>
      </c>
      <c r="D65" s="35">
        <v>1</v>
      </c>
      <c r="E65" s="28">
        <f t="shared" si="3"/>
        <v>15</v>
      </c>
      <c r="F65" s="35">
        <v>15</v>
      </c>
      <c r="G65" s="2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0" t="s">
        <v>145</v>
      </c>
      <c r="B66" s="11" t="s">
        <v>146</v>
      </c>
      <c r="C66" s="12">
        <v>10</v>
      </c>
      <c r="D66" s="12"/>
      <c r="E66" s="12">
        <f t="shared" si="3"/>
        <v>0</v>
      </c>
      <c r="F66" s="12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25" t="s">
        <v>148</v>
      </c>
      <c r="B67" s="26" t="s">
        <v>149</v>
      </c>
      <c r="C67" s="28">
        <v>5</v>
      </c>
      <c r="D67" s="28"/>
      <c r="E67" s="28">
        <f t="shared" si="3"/>
        <v>0</v>
      </c>
      <c r="F67" s="28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0" t="s">
        <v>151</v>
      </c>
      <c r="B68" s="11" t="s">
        <v>152</v>
      </c>
      <c r="C68" s="12">
        <v>10</v>
      </c>
      <c r="D68" s="12"/>
      <c r="E68" s="12">
        <f t="shared" si="3"/>
        <v>0</v>
      </c>
      <c r="F68" s="12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25" t="s">
        <v>153</v>
      </c>
      <c r="B69" s="26" t="s">
        <v>154</v>
      </c>
      <c r="C69" s="28">
        <v>4</v>
      </c>
      <c r="D69" s="28">
        <v>1</v>
      </c>
      <c r="E69" s="28">
        <f t="shared" si="3"/>
        <v>4</v>
      </c>
      <c r="F69" s="35">
        <v>4</v>
      </c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0" t="s">
        <v>155</v>
      </c>
      <c r="B70" s="11" t="s">
        <v>156</v>
      </c>
      <c r="C70" s="12">
        <v>2</v>
      </c>
      <c r="D70" s="23">
        <v>4</v>
      </c>
      <c r="E70" s="12">
        <f t="shared" si="3"/>
        <v>8</v>
      </c>
      <c r="F70" s="23">
        <v>12</v>
      </c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25" t="s">
        <v>157</v>
      </c>
      <c r="B71" s="26" t="s">
        <v>158</v>
      </c>
      <c r="C71" s="28">
        <v>0.5</v>
      </c>
      <c r="D71" s="28">
        <v>1</v>
      </c>
      <c r="E71" s="28">
        <f t="shared" si="3"/>
        <v>0.5</v>
      </c>
      <c r="F71" s="35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0" t="s">
        <v>161</v>
      </c>
      <c r="B72" s="11" t="s">
        <v>162</v>
      </c>
      <c r="C72" s="12">
        <v>0.5</v>
      </c>
      <c r="D72" s="12"/>
      <c r="E72" s="12">
        <f t="shared" si="3"/>
        <v>0</v>
      </c>
      <c r="F72" s="12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25" t="s">
        <v>164</v>
      </c>
      <c r="B73" s="26" t="s">
        <v>165</v>
      </c>
      <c r="C73" s="28">
        <v>1</v>
      </c>
      <c r="D73" s="28"/>
      <c r="E73" s="28">
        <f t="shared" si="3"/>
        <v>0</v>
      </c>
      <c r="F73" s="28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0" t="s">
        <v>167</v>
      </c>
      <c r="B74" s="11" t="s">
        <v>168</v>
      </c>
      <c r="C74" s="12">
        <v>2</v>
      </c>
      <c r="D74" s="12">
        <v>1</v>
      </c>
      <c r="E74" s="12">
        <f t="shared" si="3"/>
        <v>2</v>
      </c>
      <c r="F74" s="23"/>
      <c r="G74" s="1">
        <f>SUM(F63:F74)</f>
        <v>31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5" t="s">
        <v>170</v>
      </c>
      <c r="B75" s="4" t="s">
        <v>171</v>
      </c>
      <c r="C75" s="6" t="s">
        <v>8</v>
      </c>
      <c r="D75" s="6" t="s">
        <v>9</v>
      </c>
      <c r="E75" s="6" t="s">
        <v>10</v>
      </c>
      <c r="F75" s="6" t="s">
        <v>11</v>
      </c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15.75" customHeight="1">
      <c r="A76" s="30" t="s">
        <v>172</v>
      </c>
      <c r="B76" s="31" t="s">
        <v>173</v>
      </c>
      <c r="C76" s="32">
        <v>16</v>
      </c>
      <c r="D76" s="32"/>
      <c r="E76" s="32">
        <f t="shared" ref="E76:E88" si="4">C76*D76</f>
        <v>0</v>
      </c>
      <c r="F76" s="3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0" t="s">
        <v>176</v>
      </c>
      <c r="B77" s="11" t="s">
        <v>178</v>
      </c>
      <c r="C77" s="12">
        <v>16</v>
      </c>
      <c r="D77" s="12"/>
      <c r="E77" s="12">
        <f t="shared" si="4"/>
        <v>0</v>
      </c>
      <c r="F77" s="1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30" t="s">
        <v>180</v>
      </c>
      <c r="B78" s="31" t="s">
        <v>181</v>
      </c>
      <c r="C78" s="32">
        <v>16</v>
      </c>
      <c r="D78" s="32"/>
      <c r="E78" s="32">
        <f t="shared" si="4"/>
        <v>0</v>
      </c>
      <c r="F78" s="3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0" t="s">
        <v>182</v>
      </c>
      <c r="B79" s="11" t="s">
        <v>183</v>
      </c>
      <c r="C79" s="12">
        <v>12</v>
      </c>
      <c r="D79" s="12"/>
      <c r="E79" s="12">
        <f t="shared" si="4"/>
        <v>0</v>
      </c>
      <c r="F79" s="1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30" t="s">
        <v>185</v>
      </c>
      <c r="B80" s="31" t="s">
        <v>186</v>
      </c>
      <c r="C80" s="32">
        <v>12</v>
      </c>
      <c r="D80" s="32"/>
      <c r="E80" s="32">
        <f t="shared" si="4"/>
        <v>0</v>
      </c>
      <c r="F80" s="3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0" t="s">
        <v>187</v>
      </c>
      <c r="B81" s="11" t="s">
        <v>188</v>
      </c>
      <c r="C81" s="12">
        <v>12</v>
      </c>
      <c r="D81" s="12"/>
      <c r="E81" s="12">
        <f t="shared" si="4"/>
        <v>0</v>
      </c>
      <c r="F81" s="1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30" t="s">
        <v>189</v>
      </c>
      <c r="B82" s="31" t="s">
        <v>190</v>
      </c>
      <c r="C82" s="32">
        <v>10</v>
      </c>
      <c r="D82" s="32"/>
      <c r="E82" s="32">
        <f t="shared" si="4"/>
        <v>0</v>
      </c>
      <c r="F82" s="3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0" t="s">
        <v>191</v>
      </c>
      <c r="B83" s="11" t="s">
        <v>192</v>
      </c>
      <c r="C83" s="12">
        <v>8</v>
      </c>
      <c r="D83" s="12"/>
      <c r="E83" s="12">
        <f t="shared" si="4"/>
        <v>0</v>
      </c>
      <c r="F83" s="1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30" t="s">
        <v>194</v>
      </c>
      <c r="B84" s="31" t="s">
        <v>195</v>
      </c>
      <c r="C84" s="32">
        <v>2</v>
      </c>
      <c r="D84" s="32"/>
      <c r="E84" s="32">
        <f t="shared" si="4"/>
        <v>0</v>
      </c>
      <c r="F84" s="3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0" t="s">
        <v>196</v>
      </c>
      <c r="B85" s="11" t="s">
        <v>197</v>
      </c>
      <c r="C85" s="12">
        <v>6</v>
      </c>
      <c r="D85" s="12"/>
      <c r="E85" s="12">
        <f t="shared" si="4"/>
        <v>0</v>
      </c>
      <c r="F85" s="1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30" t="s">
        <v>198</v>
      </c>
      <c r="B86" s="31" t="s">
        <v>199</v>
      </c>
      <c r="C86" s="32">
        <v>4</v>
      </c>
      <c r="D86" s="32"/>
      <c r="E86" s="32">
        <f t="shared" si="4"/>
        <v>0</v>
      </c>
      <c r="F86" s="3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0" t="s">
        <v>201</v>
      </c>
      <c r="B87" s="11" t="s">
        <v>202</v>
      </c>
      <c r="C87" s="12">
        <v>2</v>
      </c>
      <c r="D87" s="12"/>
      <c r="E87" s="12">
        <f t="shared" si="4"/>
        <v>0</v>
      </c>
      <c r="F87" s="1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30" t="s">
        <v>203</v>
      </c>
      <c r="B88" s="31" t="s">
        <v>204</v>
      </c>
      <c r="C88" s="32">
        <v>2</v>
      </c>
      <c r="D88" s="32"/>
      <c r="E88" s="32">
        <f t="shared" si="4"/>
        <v>0</v>
      </c>
      <c r="F88" s="32"/>
      <c r="G88" s="1">
        <f>SUM(F76:F88)</f>
        <v>0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70" t="s">
        <v>205</v>
      </c>
      <c r="B89" s="68" t="s">
        <v>207</v>
      </c>
      <c r="C89" s="34" t="s">
        <v>8</v>
      </c>
      <c r="D89" s="34" t="s">
        <v>9</v>
      </c>
      <c r="E89" s="34" t="s">
        <v>10</v>
      </c>
      <c r="F89" s="34" t="s">
        <v>11</v>
      </c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69"/>
      <c r="B90" s="69"/>
      <c r="C90" s="36" t="s">
        <v>205</v>
      </c>
      <c r="D90" s="37">
        <f t="shared" ref="D90:F90" si="5">SUM(D76:D88,D63:D74,D45:D61,D25:D43,D7:D23)</f>
        <v>36</v>
      </c>
      <c r="E90" s="37">
        <f t="shared" si="5"/>
        <v>104.5</v>
      </c>
      <c r="F90" s="37">
        <f t="shared" si="5"/>
        <v>115</v>
      </c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38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38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38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38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38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38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38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38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38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38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38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38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38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38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38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38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38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38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38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38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38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38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38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38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38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38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38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38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38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38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38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38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38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38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38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38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38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38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38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38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38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38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38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38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38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38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38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38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38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38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38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38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38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38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38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38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38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38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38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38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38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38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38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38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38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38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38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38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38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38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38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38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38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38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38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38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38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38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38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38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38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38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38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38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38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38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38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38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38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38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38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38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38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38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38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38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38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38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38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38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38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38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38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38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38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38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38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38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38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38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38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38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38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38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38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38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38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38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38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38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38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38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38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38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38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38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38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38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38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38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38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38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38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38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38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38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38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38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38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38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38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38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38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38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38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38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38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38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38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38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38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38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38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38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38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38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38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38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38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38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38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38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38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38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38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38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38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38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38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38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38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38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38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38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38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38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38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38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38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38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38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38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38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38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38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38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38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38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38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38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38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38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38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38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38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38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38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38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38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38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/>
    <row r="292" spans="1:26" ht="15.75" customHeight="1"/>
    <row r="293" spans="1:26" ht="15.75" customHeight="1"/>
    <row r="294" spans="1:26" ht="15.75" customHeight="1"/>
    <row r="295" spans="1:26" ht="15.75" customHeight="1"/>
    <row r="296" spans="1:26" ht="15.75" customHeight="1"/>
    <row r="297" spans="1:26" ht="15.75" customHeight="1"/>
    <row r="298" spans="1:26" ht="15.75" customHeight="1"/>
    <row r="299" spans="1:26" ht="15.75" customHeight="1"/>
    <row r="300" spans="1:26" ht="15.75" customHeight="1"/>
    <row r="301" spans="1:26" ht="15.75" customHeight="1"/>
    <row r="302" spans="1:26" ht="15.75" customHeight="1"/>
    <row r="303" spans="1:26" ht="15.75" customHeight="1"/>
    <row r="304" spans="1:26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1:F2"/>
    <mergeCell ref="A3:F3"/>
    <mergeCell ref="B4:F4"/>
    <mergeCell ref="B89:B90"/>
    <mergeCell ref="A89:A90"/>
    <mergeCell ref="C5:F5"/>
  </mergeCell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workbookViewId="0"/>
  </sheetViews>
  <sheetFormatPr defaultColWidth="14.42578125" defaultRowHeight="15" customHeight="1"/>
  <cols>
    <col min="1" max="1" width="10.140625" customWidth="1"/>
    <col min="2" max="2" width="122.7109375" customWidth="1"/>
    <col min="3" max="3" width="14.5703125" customWidth="1"/>
    <col min="4" max="4" width="13.7109375" customWidth="1"/>
    <col min="5" max="5" width="11.42578125" customWidth="1"/>
    <col min="6" max="6" width="10.42578125" customWidth="1"/>
  </cols>
  <sheetData>
    <row r="1" spans="1:26" ht="15.75" customHeight="1">
      <c r="A1" s="62" t="s">
        <v>0</v>
      </c>
      <c r="B1" s="63"/>
      <c r="C1" s="63"/>
      <c r="D1" s="63"/>
      <c r="E1" s="63"/>
      <c r="F1" s="64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>
      <c r="A2" s="65"/>
      <c r="B2" s="66"/>
      <c r="C2" s="66"/>
      <c r="D2" s="66"/>
      <c r="E2" s="66"/>
      <c r="F2" s="67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57" t="s">
        <v>1</v>
      </c>
      <c r="B3" s="58"/>
      <c r="C3" s="58"/>
      <c r="D3" s="58"/>
      <c r="E3" s="58"/>
      <c r="F3" s="59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2"/>
      <c r="B4" s="60" t="s">
        <v>2</v>
      </c>
      <c r="C4" s="58"/>
      <c r="D4" s="58"/>
      <c r="E4" s="58"/>
      <c r="F4" s="59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3" t="s">
        <v>3</v>
      </c>
      <c r="B5" s="4" t="s">
        <v>4</v>
      </c>
      <c r="C5" s="61" t="s">
        <v>5</v>
      </c>
      <c r="D5" s="58"/>
      <c r="E5" s="58"/>
      <c r="F5" s="59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5" t="s">
        <v>6</v>
      </c>
      <c r="B6" s="4" t="s">
        <v>7</v>
      </c>
      <c r="C6" s="6" t="s">
        <v>8</v>
      </c>
      <c r="D6" s="6" t="s">
        <v>9</v>
      </c>
      <c r="E6" s="6" t="s">
        <v>10</v>
      </c>
      <c r="F6" s="6" t="s">
        <v>11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7" t="s">
        <v>12</v>
      </c>
      <c r="B7" s="8" t="s">
        <v>13</v>
      </c>
      <c r="C7" s="9">
        <v>2</v>
      </c>
      <c r="D7" s="9"/>
      <c r="E7" s="9">
        <f t="shared" ref="E7:E23" si="0">C7*D7</f>
        <v>0</v>
      </c>
      <c r="F7" s="9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10" t="s">
        <v>14</v>
      </c>
      <c r="B8" s="11" t="s">
        <v>15</v>
      </c>
      <c r="C8" s="12">
        <v>16</v>
      </c>
      <c r="D8" s="12"/>
      <c r="E8" s="12">
        <f t="shared" si="0"/>
        <v>0</v>
      </c>
      <c r="F8" s="12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7" t="s">
        <v>16</v>
      </c>
      <c r="B9" s="8" t="s">
        <v>17</v>
      </c>
      <c r="C9" s="9">
        <v>12</v>
      </c>
      <c r="D9" s="9"/>
      <c r="E9" s="9">
        <f t="shared" si="0"/>
        <v>0</v>
      </c>
      <c r="F9" s="9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10" t="s">
        <v>18</v>
      </c>
      <c r="B10" s="11" t="s">
        <v>19</v>
      </c>
      <c r="C10" s="12">
        <v>10</v>
      </c>
      <c r="D10" s="12"/>
      <c r="E10" s="12">
        <f t="shared" si="0"/>
        <v>0</v>
      </c>
      <c r="F10" s="1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7" t="s">
        <v>20</v>
      </c>
      <c r="B11" s="8" t="s">
        <v>21</v>
      </c>
      <c r="C11" s="9">
        <v>8</v>
      </c>
      <c r="D11" s="9"/>
      <c r="E11" s="9">
        <f t="shared" si="0"/>
        <v>0</v>
      </c>
      <c r="F11" s="9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>
      <c r="A12" s="10" t="s">
        <v>22</v>
      </c>
      <c r="B12" s="11" t="s">
        <v>23</v>
      </c>
      <c r="C12" s="12">
        <v>6</v>
      </c>
      <c r="D12" s="12"/>
      <c r="E12" s="12">
        <f t="shared" si="0"/>
        <v>0</v>
      </c>
      <c r="F12" s="1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7" t="s">
        <v>24</v>
      </c>
      <c r="B13" s="8" t="s">
        <v>25</v>
      </c>
      <c r="C13" s="9">
        <v>5</v>
      </c>
      <c r="D13" s="9"/>
      <c r="E13" s="9">
        <f t="shared" si="0"/>
        <v>0</v>
      </c>
      <c r="F13" s="9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10" t="s">
        <v>26</v>
      </c>
      <c r="B14" s="11" t="s">
        <v>27</v>
      </c>
      <c r="C14" s="12">
        <v>2</v>
      </c>
      <c r="D14" s="12"/>
      <c r="E14" s="12">
        <f t="shared" si="0"/>
        <v>0</v>
      </c>
      <c r="F14" s="12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7" t="s">
        <v>28</v>
      </c>
      <c r="B15" s="8" t="s">
        <v>29</v>
      </c>
      <c r="C15" s="9">
        <v>1</v>
      </c>
      <c r="D15" s="9"/>
      <c r="E15" s="9">
        <f t="shared" si="0"/>
        <v>0</v>
      </c>
      <c r="F15" s="9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>
      <c r="A16" s="10" t="s">
        <v>30</v>
      </c>
      <c r="B16" s="11" t="s">
        <v>31</v>
      </c>
      <c r="C16" s="12">
        <v>1</v>
      </c>
      <c r="D16" s="12"/>
      <c r="E16" s="12">
        <f t="shared" si="0"/>
        <v>0</v>
      </c>
      <c r="F16" s="12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7" t="s">
        <v>32</v>
      </c>
      <c r="B17" s="8" t="s">
        <v>33</v>
      </c>
      <c r="C17" s="9">
        <v>1</v>
      </c>
      <c r="D17" s="9"/>
      <c r="E17" s="9">
        <f t="shared" si="0"/>
        <v>0</v>
      </c>
      <c r="F17" s="9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10" t="s">
        <v>34</v>
      </c>
      <c r="B18" s="11" t="s">
        <v>35</v>
      </c>
      <c r="C18" s="12">
        <v>1</v>
      </c>
      <c r="D18" s="12"/>
      <c r="E18" s="12">
        <f t="shared" si="0"/>
        <v>0</v>
      </c>
      <c r="F18" s="12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7" t="s">
        <v>36</v>
      </c>
      <c r="B19" s="8" t="s">
        <v>37</v>
      </c>
      <c r="C19" s="9">
        <v>2</v>
      </c>
      <c r="D19" s="9"/>
      <c r="E19" s="9">
        <f t="shared" si="0"/>
        <v>0</v>
      </c>
      <c r="F19" s="9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10" t="s">
        <v>38</v>
      </c>
      <c r="B20" s="11" t="s">
        <v>39</v>
      </c>
      <c r="C20" s="12">
        <v>1</v>
      </c>
      <c r="D20" s="12"/>
      <c r="E20" s="12">
        <f t="shared" si="0"/>
        <v>0</v>
      </c>
      <c r="F20" s="12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7" t="s">
        <v>40</v>
      </c>
      <c r="B21" s="8" t="s">
        <v>41</v>
      </c>
      <c r="C21" s="9">
        <v>1</v>
      </c>
      <c r="D21" s="9"/>
      <c r="E21" s="9">
        <f t="shared" si="0"/>
        <v>0</v>
      </c>
      <c r="F21" s="9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0" t="s">
        <v>42</v>
      </c>
      <c r="B22" s="11" t="s">
        <v>43</v>
      </c>
      <c r="C22" s="12">
        <v>1</v>
      </c>
      <c r="D22" s="12"/>
      <c r="E22" s="12">
        <f t="shared" si="0"/>
        <v>0</v>
      </c>
      <c r="F22" s="12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7" t="s">
        <v>44</v>
      </c>
      <c r="B23" s="8" t="s">
        <v>45</v>
      </c>
      <c r="C23" s="9">
        <v>0.5</v>
      </c>
      <c r="D23" s="9"/>
      <c r="E23" s="9">
        <f t="shared" si="0"/>
        <v>0</v>
      </c>
      <c r="F23" s="9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5" t="s">
        <v>46</v>
      </c>
      <c r="B24" s="4" t="s">
        <v>47</v>
      </c>
      <c r="C24" s="6" t="s">
        <v>8</v>
      </c>
      <c r="D24" s="6" t="s">
        <v>9</v>
      </c>
      <c r="E24" s="6" t="s">
        <v>10</v>
      </c>
      <c r="F24" s="6" t="s">
        <v>11</v>
      </c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5.75" customHeight="1">
      <c r="A25" s="14" t="s">
        <v>48</v>
      </c>
      <c r="B25" s="15" t="s">
        <v>49</v>
      </c>
      <c r="C25" s="16">
        <v>16</v>
      </c>
      <c r="D25" s="16"/>
      <c r="E25" s="16">
        <f t="shared" ref="E25:E43" si="1">C25*D25</f>
        <v>0</v>
      </c>
      <c r="F25" s="16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0" t="s">
        <v>50</v>
      </c>
      <c r="B26" s="11" t="s">
        <v>51</v>
      </c>
      <c r="C26" s="12">
        <v>12</v>
      </c>
      <c r="D26" s="12"/>
      <c r="E26" s="12">
        <f t="shared" si="1"/>
        <v>0</v>
      </c>
      <c r="F26" s="12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4" t="s">
        <v>52</v>
      </c>
      <c r="B27" s="15" t="s">
        <v>53</v>
      </c>
      <c r="C27" s="16">
        <v>10</v>
      </c>
      <c r="D27" s="16"/>
      <c r="E27" s="16">
        <f t="shared" si="1"/>
        <v>0</v>
      </c>
      <c r="F27" s="16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0" t="s">
        <v>54</v>
      </c>
      <c r="B28" s="11" t="s">
        <v>55</v>
      </c>
      <c r="C28" s="12">
        <v>8</v>
      </c>
      <c r="D28" s="12"/>
      <c r="E28" s="12">
        <f t="shared" si="1"/>
        <v>0</v>
      </c>
      <c r="F28" s="12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4" t="s">
        <v>56</v>
      </c>
      <c r="B29" s="15" t="s">
        <v>57</v>
      </c>
      <c r="C29" s="16">
        <v>6</v>
      </c>
      <c r="D29" s="16"/>
      <c r="E29" s="16">
        <f t="shared" si="1"/>
        <v>0</v>
      </c>
      <c r="F29" s="1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0" t="s">
        <v>58</v>
      </c>
      <c r="B30" s="11" t="s">
        <v>59</v>
      </c>
      <c r="C30" s="12">
        <v>5</v>
      </c>
      <c r="D30" s="12"/>
      <c r="E30" s="12">
        <f t="shared" si="1"/>
        <v>0</v>
      </c>
      <c r="F30" s="12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4" t="s">
        <v>60</v>
      </c>
      <c r="B31" s="15" t="s">
        <v>61</v>
      </c>
      <c r="C31" s="16">
        <v>6</v>
      </c>
      <c r="D31" s="16"/>
      <c r="E31" s="16">
        <f t="shared" si="1"/>
        <v>0</v>
      </c>
      <c r="F31" s="16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0" t="s">
        <v>62</v>
      </c>
      <c r="B32" s="11" t="s">
        <v>63</v>
      </c>
      <c r="C32" s="12">
        <v>4</v>
      </c>
      <c r="D32" s="12"/>
      <c r="E32" s="12">
        <f t="shared" si="1"/>
        <v>0</v>
      </c>
      <c r="F32" s="12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4" t="s">
        <v>64</v>
      </c>
      <c r="B33" s="15" t="s">
        <v>65</v>
      </c>
      <c r="C33" s="16">
        <v>2</v>
      </c>
      <c r="D33" s="16"/>
      <c r="E33" s="16">
        <f t="shared" si="1"/>
        <v>0</v>
      </c>
      <c r="F33" s="16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0" t="s">
        <v>66</v>
      </c>
      <c r="B34" s="11" t="s">
        <v>67</v>
      </c>
      <c r="C34" s="12">
        <v>4</v>
      </c>
      <c r="D34" s="12"/>
      <c r="E34" s="12">
        <f t="shared" si="1"/>
        <v>0</v>
      </c>
      <c r="F34" s="12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4" t="s">
        <v>68</v>
      </c>
      <c r="B35" s="15" t="s">
        <v>69</v>
      </c>
      <c r="C35" s="16">
        <v>2</v>
      </c>
      <c r="D35" s="16"/>
      <c r="E35" s="16">
        <f t="shared" si="1"/>
        <v>0</v>
      </c>
      <c r="F35" s="16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0" t="s">
        <v>70</v>
      </c>
      <c r="B36" s="11" t="s">
        <v>71</v>
      </c>
      <c r="C36" s="12">
        <v>1</v>
      </c>
      <c r="D36" s="12"/>
      <c r="E36" s="12">
        <f t="shared" si="1"/>
        <v>0</v>
      </c>
      <c r="F36" s="12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4" t="s">
        <v>72</v>
      </c>
      <c r="B37" s="15" t="s">
        <v>73</v>
      </c>
      <c r="C37" s="16">
        <v>2</v>
      </c>
      <c r="D37" s="16"/>
      <c r="E37" s="16">
        <f t="shared" si="1"/>
        <v>0</v>
      </c>
      <c r="F37" s="16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0" t="s">
        <v>74</v>
      </c>
      <c r="B38" s="11" t="s">
        <v>75</v>
      </c>
      <c r="C38" s="12">
        <v>0.5</v>
      </c>
      <c r="D38" s="12"/>
      <c r="E38" s="12">
        <f t="shared" si="1"/>
        <v>0</v>
      </c>
      <c r="F38" s="1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4" t="s">
        <v>76</v>
      </c>
      <c r="B39" s="15" t="s">
        <v>77</v>
      </c>
      <c r="C39" s="16">
        <v>1</v>
      </c>
      <c r="D39" s="16"/>
      <c r="E39" s="16">
        <f t="shared" si="1"/>
        <v>0</v>
      </c>
      <c r="F39" s="16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0" t="s">
        <v>78</v>
      </c>
      <c r="B40" s="11" t="s">
        <v>79</v>
      </c>
      <c r="C40" s="12">
        <v>0.5</v>
      </c>
      <c r="D40" s="12"/>
      <c r="E40" s="12">
        <f t="shared" si="1"/>
        <v>0</v>
      </c>
      <c r="F40" s="1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4" t="s">
        <v>80</v>
      </c>
      <c r="B41" s="15" t="s">
        <v>81</v>
      </c>
      <c r="C41" s="16">
        <v>1</v>
      </c>
      <c r="D41" s="16"/>
      <c r="E41" s="16">
        <f t="shared" si="1"/>
        <v>0</v>
      </c>
      <c r="F41" s="16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0" t="s">
        <v>82</v>
      </c>
      <c r="B42" s="11" t="s">
        <v>83</v>
      </c>
      <c r="C42" s="12">
        <v>0.5</v>
      </c>
      <c r="D42" s="12"/>
      <c r="E42" s="12">
        <f t="shared" si="1"/>
        <v>0</v>
      </c>
      <c r="F42" s="1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4" t="s">
        <v>84</v>
      </c>
      <c r="B43" s="15" t="s">
        <v>85</v>
      </c>
      <c r="C43" s="16">
        <v>2</v>
      </c>
      <c r="D43" s="16"/>
      <c r="E43" s="16">
        <f t="shared" si="1"/>
        <v>0</v>
      </c>
      <c r="F43" s="16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5" t="s">
        <v>86</v>
      </c>
      <c r="B44" s="4" t="s">
        <v>87</v>
      </c>
      <c r="C44" s="6" t="s">
        <v>8</v>
      </c>
      <c r="D44" s="6" t="s">
        <v>9</v>
      </c>
      <c r="E44" s="6" t="s">
        <v>10</v>
      </c>
      <c r="F44" s="6" t="s">
        <v>11</v>
      </c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15.75" customHeight="1">
      <c r="A45" s="17" t="s">
        <v>88</v>
      </c>
      <c r="B45" s="18" t="s">
        <v>89</v>
      </c>
      <c r="C45" s="19">
        <v>16</v>
      </c>
      <c r="D45" s="19"/>
      <c r="E45" s="19">
        <f t="shared" ref="E45:E61" si="2">C45*D45</f>
        <v>0</v>
      </c>
      <c r="F45" s="19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0" t="s">
        <v>91</v>
      </c>
      <c r="B46" s="11" t="s">
        <v>92</v>
      </c>
      <c r="C46" s="12">
        <v>12</v>
      </c>
      <c r="D46" s="12"/>
      <c r="E46" s="12">
        <f t="shared" si="2"/>
        <v>0</v>
      </c>
      <c r="F46" s="12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7" t="s">
        <v>93</v>
      </c>
      <c r="B47" s="18" t="s">
        <v>94</v>
      </c>
      <c r="C47" s="19">
        <v>10</v>
      </c>
      <c r="D47" s="19"/>
      <c r="E47" s="19">
        <f t="shared" si="2"/>
        <v>0</v>
      </c>
      <c r="F47" s="19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0" t="s">
        <v>95</v>
      </c>
      <c r="B48" s="11" t="s">
        <v>96</v>
      </c>
      <c r="C48" s="12">
        <v>8</v>
      </c>
      <c r="D48" s="12"/>
      <c r="E48" s="12">
        <f t="shared" si="2"/>
        <v>0</v>
      </c>
      <c r="F48" s="12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7" t="s">
        <v>97</v>
      </c>
      <c r="B49" s="18" t="s">
        <v>98</v>
      </c>
      <c r="C49" s="19">
        <v>6</v>
      </c>
      <c r="D49" s="19"/>
      <c r="E49" s="19">
        <f t="shared" si="2"/>
        <v>0</v>
      </c>
      <c r="F49" s="19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0" t="s">
        <v>100</v>
      </c>
      <c r="B50" s="11" t="s">
        <v>101</v>
      </c>
      <c r="C50" s="12">
        <v>5</v>
      </c>
      <c r="D50" s="12"/>
      <c r="E50" s="12">
        <f t="shared" si="2"/>
        <v>0</v>
      </c>
      <c r="F50" s="12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7" t="s">
        <v>102</v>
      </c>
      <c r="B51" s="18" t="s">
        <v>103</v>
      </c>
      <c r="C51" s="19">
        <v>6</v>
      </c>
      <c r="D51" s="19"/>
      <c r="E51" s="19">
        <f t="shared" si="2"/>
        <v>0</v>
      </c>
      <c r="F51" s="19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0" t="s">
        <v>104</v>
      </c>
      <c r="B52" s="11" t="s">
        <v>105</v>
      </c>
      <c r="C52" s="12">
        <v>4</v>
      </c>
      <c r="D52" s="12"/>
      <c r="E52" s="12">
        <f t="shared" si="2"/>
        <v>0</v>
      </c>
      <c r="F52" s="12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7" t="s">
        <v>106</v>
      </c>
      <c r="B53" s="18" t="s">
        <v>107</v>
      </c>
      <c r="C53" s="19">
        <v>2</v>
      </c>
      <c r="D53" s="19"/>
      <c r="E53" s="19">
        <f t="shared" si="2"/>
        <v>0</v>
      </c>
      <c r="F53" s="19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0" t="s">
        <v>109</v>
      </c>
      <c r="B54" s="11" t="s">
        <v>110</v>
      </c>
      <c r="C54" s="12">
        <v>4</v>
      </c>
      <c r="D54" s="12"/>
      <c r="E54" s="12">
        <f t="shared" si="2"/>
        <v>0</v>
      </c>
      <c r="F54" s="12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7" t="s">
        <v>111</v>
      </c>
      <c r="B55" s="18" t="s">
        <v>112</v>
      </c>
      <c r="C55" s="19">
        <v>2</v>
      </c>
      <c r="D55" s="19"/>
      <c r="E55" s="19">
        <f t="shared" si="2"/>
        <v>0</v>
      </c>
      <c r="F55" s="19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0" t="s">
        <v>114</v>
      </c>
      <c r="B56" s="11" t="s">
        <v>115</v>
      </c>
      <c r="C56" s="12">
        <v>1</v>
      </c>
      <c r="D56" s="12"/>
      <c r="E56" s="12">
        <f t="shared" si="2"/>
        <v>0</v>
      </c>
      <c r="F56" s="12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7" t="s">
        <v>117</v>
      </c>
      <c r="B57" s="18" t="s">
        <v>118</v>
      </c>
      <c r="C57" s="19">
        <v>2</v>
      </c>
      <c r="D57" s="19"/>
      <c r="E57" s="19">
        <f t="shared" si="2"/>
        <v>0</v>
      </c>
      <c r="F57" s="19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0" t="s">
        <v>119</v>
      </c>
      <c r="B58" s="11" t="s">
        <v>120</v>
      </c>
      <c r="C58" s="12">
        <v>2</v>
      </c>
      <c r="D58" s="12"/>
      <c r="E58" s="12">
        <f t="shared" si="2"/>
        <v>0</v>
      </c>
      <c r="F58" s="12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7" t="s">
        <v>122</v>
      </c>
      <c r="B59" s="18" t="s">
        <v>123</v>
      </c>
      <c r="C59" s="19">
        <v>1</v>
      </c>
      <c r="D59" s="19"/>
      <c r="E59" s="19">
        <f t="shared" si="2"/>
        <v>0</v>
      </c>
      <c r="F59" s="19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0" t="s">
        <v>126</v>
      </c>
      <c r="B60" s="11" t="s">
        <v>127</v>
      </c>
      <c r="C60" s="12">
        <v>1</v>
      </c>
      <c r="D60" s="12"/>
      <c r="E60" s="12">
        <f t="shared" si="2"/>
        <v>0</v>
      </c>
      <c r="F60" s="12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7" t="s">
        <v>128</v>
      </c>
      <c r="B61" s="18" t="s">
        <v>129</v>
      </c>
      <c r="C61" s="19">
        <v>0.5</v>
      </c>
      <c r="D61" s="19"/>
      <c r="E61" s="19">
        <f t="shared" si="2"/>
        <v>0</v>
      </c>
      <c r="F61" s="19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5" t="s">
        <v>130</v>
      </c>
      <c r="B62" s="4" t="s">
        <v>132</v>
      </c>
      <c r="C62" s="6" t="s">
        <v>8</v>
      </c>
      <c r="D62" s="6" t="s">
        <v>9</v>
      </c>
      <c r="E62" s="6" t="s">
        <v>10</v>
      </c>
      <c r="F62" s="6" t="s">
        <v>11</v>
      </c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15.75" customHeight="1">
      <c r="A63" s="25" t="s">
        <v>133</v>
      </c>
      <c r="B63" s="26" t="s">
        <v>135</v>
      </c>
      <c r="C63" s="28">
        <v>40</v>
      </c>
      <c r="D63" s="28"/>
      <c r="E63" s="28">
        <f t="shared" ref="E63:E74" si="3">C63*D63</f>
        <v>0</v>
      </c>
      <c r="F63" s="28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0" t="s">
        <v>139</v>
      </c>
      <c r="B64" s="11" t="s">
        <v>140</v>
      </c>
      <c r="C64" s="12">
        <v>20</v>
      </c>
      <c r="D64" s="12"/>
      <c r="E64" s="12">
        <f t="shared" si="3"/>
        <v>0</v>
      </c>
      <c r="F64" s="12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25" t="s">
        <v>142</v>
      </c>
      <c r="B65" s="26" t="s">
        <v>143</v>
      </c>
      <c r="C65" s="28">
        <v>15</v>
      </c>
      <c r="D65" s="28"/>
      <c r="E65" s="28">
        <f t="shared" si="3"/>
        <v>0</v>
      </c>
      <c r="F65" s="28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0" t="s">
        <v>145</v>
      </c>
      <c r="B66" s="11" t="s">
        <v>146</v>
      </c>
      <c r="C66" s="12">
        <v>10</v>
      </c>
      <c r="D66" s="12"/>
      <c r="E66" s="12">
        <f t="shared" si="3"/>
        <v>0</v>
      </c>
      <c r="F66" s="12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25" t="s">
        <v>148</v>
      </c>
      <c r="B67" s="26" t="s">
        <v>149</v>
      </c>
      <c r="C67" s="28">
        <v>5</v>
      </c>
      <c r="D67" s="28"/>
      <c r="E67" s="28">
        <f t="shared" si="3"/>
        <v>0</v>
      </c>
      <c r="F67" s="28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0" t="s">
        <v>151</v>
      </c>
      <c r="B68" s="11" t="s">
        <v>152</v>
      </c>
      <c r="C68" s="12">
        <v>10</v>
      </c>
      <c r="D68" s="12"/>
      <c r="E68" s="12">
        <f t="shared" si="3"/>
        <v>0</v>
      </c>
      <c r="F68" s="12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25" t="s">
        <v>153</v>
      </c>
      <c r="B69" s="26" t="s">
        <v>154</v>
      </c>
      <c r="C69" s="28">
        <v>4</v>
      </c>
      <c r="D69" s="28"/>
      <c r="E69" s="28">
        <f t="shared" si="3"/>
        <v>0</v>
      </c>
      <c r="F69" s="28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0" t="s">
        <v>155</v>
      </c>
      <c r="B70" s="11" t="s">
        <v>156</v>
      </c>
      <c r="C70" s="12">
        <v>2</v>
      </c>
      <c r="D70" s="12"/>
      <c r="E70" s="12">
        <f t="shared" si="3"/>
        <v>0</v>
      </c>
      <c r="F70" s="12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25" t="s">
        <v>157</v>
      </c>
      <c r="B71" s="26" t="s">
        <v>158</v>
      </c>
      <c r="C71" s="28">
        <v>0.5</v>
      </c>
      <c r="D71" s="28"/>
      <c r="E71" s="28">
        <f t="shared" si="3"/>
        <v>0</v>
      </c>
      <c r="F71" s="28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0" t="s">
        <v>161</v>
      </c>
      <c r="B72" s="11" t="s">
        <v>162</v>
      </c>
      <c r="C72" s="12">
        <v>0.5</v>
      </c>
      <c r="D72" s="12"/>
      <c r="E72" s="12">
        <f t="shared" si="3"/>
        <v>0</v>
      </c>
      <c r="F72" s="12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25" t="s">
        <v>164</v>
      </c>
      <c r="B73" s="26" t="s">
        <v>165</v>
      </c>
      <c r="C73" s="28">
        <v>1</v>
      </c>
      <c r="D73" s="28"/>
      <c r="E73" s="28">
        <f t="shared" si="3"/>
        <v>0</v>
      </c>
      <c r="F73" s="28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0" t="s">
        <v>167</v>
      </c>
      <c r="B74" s="11" t="s">
        <v>168</v>
      </c>
      <c r="C74" s="12">
        <v>2</v>
      </c>
      <c r="D74" s="12"/>
      <c r="E74" s="12">
        <f t="shared" si="3"/>
        <v>0</v>
      </c>
      <c r="F74" s="12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5" t="s">
        <v>170</v>
      </c>
      <c r="B75" s="4" t="s">
        <v>171</v>
      </c>
      <c r="C75" s="6" t="s">
        <v>8</v>
      </c>
      <c r="D75" s="6" t="s">
        <v>9</v>
      </c>
      <c r="E75" s="6" t="s">
        <v>10</v>
      </c>
      <c r="F75" s="6" t="s">
        <v>11</v>
      </c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15.75" customHeight="1">
      <c r="A76" s="30" t="s">
        <v>172</v>
      </c>
      <c r="B76" s="31" t="s">
        <v>173</v>
      </c>
      <c r="C76" s="32">
        <v>16</v>
      </c>
      <c r="D76" s="32"/>
      <c r="E76" s="32">
        <f t="shared" ref="E76:E88" si="4">C76*D76</f>
        <v>0</v>
      </c>
      <c r="F76" s="3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0" t="s">
        <v>176</v>
      </c>
      <c r="B77" s="11" t="s">
        <v>178</v>
      </c>
      <c r="C77" s="12">
        <v>16</v>
      </c>
      <c r="D77" s="12"/>
      <c r="E77" s="12">
        <f t="shared" si="4"/>
        <v>0</v>
      </c>
      <c r="F77" s="1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30" t="s">
        <v>180</v>
      </c>
      <c r="B78" s="31" t="s">
        <v>181</v>
      </c>
      <c r="C78" s="32">
        <v>16</v>
      </c>
      <c r="D78" s="32"/>
      <c r="E78" s="32">
        <f t="shared" si="4"/>
        <v>0</v>
      </c>
      <c r="F78" s="3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0" t="s">
        <v>182</v>
      </c>
      <c r="B79" s="11" t="s">
        <v>183</v>
      </c>
      <c r="C79" s="12">
        <v>12</v>
      </c>
      <c r="D79" s="12"/>
      <c r="E79" s="12">
        <f t="shared" si="4"/>
        <v>0</v>
      </c>
      <c r="F79" s="1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30" t="s">
        <v>185</v>
      </c>
      <c r="B80" s="31" t="s">
        <v>186</v>
      </c>
      <c r="C80" s="32">
        <v>12</v>
      </c>
      <c r="D80" s="32"/>
      <c r="E80" s="32">
        <f t="shared" si="4"/>
        <v>0</v>
      </c>
      <c r="F80" s="3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0" t="s">
        <v>187</v>
      </c>
      <c r="B81" s="11" t="s">
        <v>188</v>
      </c>
      <c r="C81" s="12">
        <v>12</v>
      </c>
      <c r="D81" s="12"/>
      <c r="E81" s="12">
        <f t="shared" si="4"/>
        <v>0</v>
      </c>
      <c r="F81" s="1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30" t="s">
        <v>189</v>
      </c>
      <c r="B82" s="31" t="s">
        <v>190</v>
      </c>
      <c r="C82" s="32">
        <v>10</v>
      </c>
      <c r="D82" s="32"/>
      <c r="E82" s="32">
        <f t="shared" si="4"/>
        <v>0</v>
      </c>
      <c r="F82" s="3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0" t="s">
        <v>191</v>
      </c>
      <c r="B83" s="11" t="s">
        <v>192</v>
      </c>
      <c r="C83" s="12">
        <v>8</v>
      </c>
      <c r="D83" s="12"/>
      <c r="E83" s="12">
        <f t="shared" si="4"/>
        <v>0</v>
      </c>
      <c r="F83" s="1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30" t="s">
        <v>194</v>
      </c>
      <c r="B84" s="31" t="s">
        <v>195</v>
      </c>
      <c r="C84" s="32">
        <v>2</v>
      </c>
      <c r="D84" s="32"/>
      <c r="E84" s="32">
        <f t="shared" si="4"/>
        <v>0</v>
      </c>
      <c r="F84" s="3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0" t="s">
        <v>196</v>
      </c>
      <c r="B85" s="11" t="s">
        <v>197</v>
      </c>
      <c r="C85" s="12">
        <v>6</v>
      </c>
      <c r="D85" s="12"/>
      <c r="E85" s="12">
        <f t="shared" si="4"/>
        <v>0</v>
      </c>
      <c r="F85" s="1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30" t="s">
        <v>198</v>
      </c>
      <c r="B86" s="31" t="s">
        <v>199</v>
      </c>
      <c r="C86" s="32">
        <v>4</v>
      </c>
      <c r="D86" s="32"/>
      <c r="E86" s="32">
        <f t="shared" si="4"/>
        <v>0</v>
      </c>
      <c r="F86" s="3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0" t="s">
        <v>201</v>
      </c>
      <c r="B87" s="11" t="s">
        <v>202</v>
      </c>
      <c r="C87" s="12">
        <v>2</v>
      </c>
      <c r="D87" s="12"/>
      <c r="E87" s="12">
        <f t="shared" si="4"/>
        <v>0</v>
      </c>
      <c r="F87" s="1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30" t="s">
        <v>203</v>
      </c>
      <c r="B88" s="31" t="s">
        <v>204</v>
      </c>
      <c r="C88" s="32">
        <v>2</v>
      </c>
      <c r="D88" s="32"/>
      <c r="E88" s="32">
        <f t="shared" si="4"/>
        <v>0</v>
      </c>
      <c r="F88" s="3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70" t="s">
        <v>205</v>
      </c>
      <c r="B89" s="68" t="s">
        <v>207</v>
      </c>
      <c r="C89" s="34" t="s">
        <v>8</v>
      </c>
      <c r="D89" s="34" t="s">
        <v>9</v>
      </c>
      <c r="E89" s="34" t="s">
        <v>10</v>
      </c>
      <c r="F89" s="34" t="s">
        <v>11</v>
      </c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69"/>
      <c r="B90" s="69"/>
      <c r="C90" s="36" t="s">
        <v>205</v>
      </c>
      <c r="D90" s="37">
        <f t="shared" ref="D90:E90" si="5">SUM(D76:D88,D63:D74,D45:D61,D25:D43,D7:D23)</f>
        <v>0</v>
      </c>
      <c r="E90" s="37">
        <f t="shared" si="5"/>
        <v>0</v>
      </c>
      <c r="F90" s="37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38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38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38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38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38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38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38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38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38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38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38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38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38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38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38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38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38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38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38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38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38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38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38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38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38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38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38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38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38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38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38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38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38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38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38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38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38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38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38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38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38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38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38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38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38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38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38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38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38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38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38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38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38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38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38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38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38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38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38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38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38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38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38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38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38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38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38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38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38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38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38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38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38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38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38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38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38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38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38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38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38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38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38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38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38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38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38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38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38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38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38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38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38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38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38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38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38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38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38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38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38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38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38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38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38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38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38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38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38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38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38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38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38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38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38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38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38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38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38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38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38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38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38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38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38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38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38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38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38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38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38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38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38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38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38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38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38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38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38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38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38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38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38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38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38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38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38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38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38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38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38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38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38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38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38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38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38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38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38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38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38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38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38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38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38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38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38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38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38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38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38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38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38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38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38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38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38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38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38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38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38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38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38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38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38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38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38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38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38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38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38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38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38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38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38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38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38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38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38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38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/>
    <row r="292" spans="1:26" ht="15.75" customHeight="1"/>
    <row r="293" spans="1:26" ht="15.75" customHeight="1"/>
    <row r="294" spans="1:26" ht="15.75" customHeight="1"/>
    <row r="295" spans="1:26" ht="15.75" customHeight="1"/>
    <row r="296" spans="1:26" ht="15.75" customHeight="1"/>
    <row r="297" spans="1:26" ht="15.75" customHeight="1"/>
    <row r="298" spans="1:26" ht="15.75" customHeight="1"/>
    <row r="299" spans="1:26" ht="15.75" customHeight="1"/>
    <row r="300" spans="1:26" ht="15.75" customHeight="1"/>
    <row r="301" spans="1:26" ht="15.75" customHeight="1"/>
    <row r="302" spans="1:26" ht="15.75" customHeight="1"/>
    <row r="303" spans="1:26" ht="15.75" customHeight="1"/>
    <row r="304" spans="1:26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1:F2"/>
    <mergeCell ref="A3:F3"/>
    <mergeCell ref="B4:F4"/>
    <mergeCell ref="B89:B90"/>
    <mergeCell ref="A89:A90"/>
    <mergeCell ref="C5:F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Gráficos</vt:lpstr>
      <vt:lpstr>Bruno Nonato</vt:lpstr>
      <vt:lpstr>Carlos Alberto</vt:lpstr>
      <vt:lpstr>Carlos Alexandre</vt:lpstr>
      <vt:lpstr>Cristiane Targa</vt:lpstr>
      <vt:lpstr>Daniel Conrado</vt:lpstr>
      <vt:lpstr>Gabriel Novy</vt:lpstr>
      <vt:lpstr>Kênia Carolina</vt:lpstr>
      <vt:lpstr>Renato Miranda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Adriane Silva de Oliveira</dc:creator>
  <cp:lastModifiedBy>Michelle Adriane</cp:lastModifiedBy>
  <dcterms:created xsi:type="dcterms:W3CDTF">2019-05-02T17:03:52Z</dcterms:created>
  <dcterms:modified xsi:type="dcterms:W3CDTF">2019-05-02T17:03:52Z</dcterms:modified>
</cp:coreProperties>
</file>