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showInkAnnotation="0"/>
  <mc:AlternateContent xmlns:mc="http://schemas.openxmlformats.org/markup-compatibility/2006">
    <mc:Choice Requires="x15">
      <x15ac:absPath xmlns:x15ac="http://schemas.microsoft.com/office/spreadsheetml/2010/11/ac" url="G:\Meu Drive\COMISSÃO AFASTAMENTO DOCENTE\"/>
    </mc:Choice>
  </mc:AlternateContent>
  <xr:revisionPtr revIDLastSave="0" documentId="13_ncr:1_{D1DA0828-3E69-40D1-AD4E-57E95979AC06}" xr6:coauthVersionLast="47" xr6:coauthVersionMax="47" xr10:uidLastSave="{00000000-0000-0000-0000-000000000000}"/>
  <workbookProtection workbookAlgorithmName="SHA-512" workbookHashValue="WAAqp70hmYL31oHNW4BJ6ytBhwJ7c/14C7LujolU7Y9yH6A62M2erINvxAZmX2paueaHw9a9sr1Fj1Zc7cWUaA==" workbookSaltValue="XMZFO4L9pfzomyNz+lkE2g==" workbookSpinCount="100000" lockStructure="1"/>
  <bookViews>
    <workbookView xWindow="-120" yWindow="-120" windowWidth="20640" windowHeight="11160" tabRatio="602" xr2:uid="{00000000-000D-0000-FFFF-FFFF00000000}"/>
  </bookViews>
  <sheets>
    <sheet name="Barema (IFMG Sabará)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I70" i="2"/>
  <c r="I68" i="2"/>
  <c r="I67" i="2"/>
  <c r="I66" i="2"/>
  <c r="I64" i="2"/>
  <c r="I63" i="2"/>
  <c r="I39" i="2"/>
  <c r="I38" i="2"/>
  <c r="I37" i="2"/>
  <c r="I36" i="2"/>
  <c r="I35" i="2"/>
  <c r="I34" i="2"/>
  <c r="I33" i="2"/>
  <c r="I3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30" i="2"/>
  <c r="I29" i="2"/>
  <c r="I28" i="2"/>
  <c r="I27" i="2"/>
  <c r="I20" i="2"/>
  <c r="I19" i="2"/>
  <c r="I16" i="2"/>
  <c r="I15" i="2"/>
  <c r="I14" i="2"/>
  <c r="I13" i="2"/>
  <c r="I12" i="2"/>
  <c r="I11" i="2"/>
  <c r="I10" i="2"/>
  <c r="I25" i="2" l="1"/>
  <c r="I17" i="2"/>
  <c r="I69" i="2"/>
  <c r="I65" i="2"/>
  <c r="I40" i="2"/>
  <c r="I31" i="2"/>
  <c r="I62" i="2"/>
  <c r="I7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Aion Angelu</author>
  </authors>
  <commentList>
    <comment ref="H18" authorId="0" shapeId="0" xr:uid="{5E32964D-B98E-4F18-AE9C-D237D6CC655B}">
      <text>
        <r>
          <rPr>
            <b/>
            <sz val="9"/>
            <color indexed="81"/>
            <rFont val="Segoe UI"/>
            <charset val="1"/>
          </rPr>
          <t>O Candidato deve digitar a quantidade total de atividades comprovadas neste item</t>
        </r>
      </text>
    </comment>
    <comment ref="I18" authorId="0" shapeId="0" xr:uid="{03FBB5B2-F327-41E4-8DBC-677D9A7C0E06}">
      <text>
        <r>
          <rPr>
            <b/>
            <sz val="9"/>
            <color indexed="81"/>
            <rFont val="Segoe UI"/>
            <family val="2"/>
          </rPr>
          <t>O Candidato deve digitar o valor total da multiplicação entre o Fator de Ponderação e a Quantidade de Atividades</t>
        </r>
      </text>
    </comment>
    <comment ref="H21" authorId="0" shapeId="0" xr:uid="{2FC78F56-D7DA-45EB-B4DE-56CDAF8B6B3F}">
      <text>
        <r>
          <rPr>
            <b/>
            <sz val="9"/>
            <color indexed="81"/>
            <rFont val="Segoe UI"/>
            <charset val="1"/>
          </rPr>
          <t>O Candidato deve digitar a quantidade total de atividades comprovadas neste item</t>
        </r>
      </text>
    </comment>
    <comment ref="I21" authorId="0" shapeId="0" xr:uid="{9989EBA7-724B-483E-9B73-46EBB674D742}">
      <text>
        <r>
          <rPr>
            <b/>
            <sz val="9"/>
            <color indexed="81"/>
            <rFont val="Segoe UI"/>
            <family val="2"/>
          </rPr>
          <t>O Candidato deve digitar o valor total da multiplicação entre o Fator de Ponderação e a Quantidade de Atividades</t>
        </r>
      </text>
    </comment>
    <comment ref="H22" authorId="0" shapeId="0" xr:uid="{CFF5C937-69DB-43F2-B403-F6A9D8C72AF8}">
      <text>
        <r>
          <rPr>
            <b/>
            <sz val="9"/>
            <color indexed="81"/>
            <rFont val="Segoe UI"/>
            <charset val="1"/>
          </rPr>
          <t>O Candidato deve digitar a quantidade total de atividades comprovadas neste item</t>
        </r>
      </text>
    </comment>
    <comment ref="I22" authorId="0" shapeId="0" xr:uid="{298F3784-2CCA-429D-9A9C-B81D86A03004}">
      <text>
        <r>
          <rPr>
            <b/>
            <sz val="9"/>
            <color indexed="81"/>
            <rFont val="Segoe UI"/>
            <family val="2"/>
          </rPr>
          <t>O Candidato deve digitar o valor total da multiplicação entre o Fator de Ponderação e a Quantidade de Atividades</t>
        </r>
      </text>
    </comment>
    <comment ref="H23" authorId="0" shapeId="0" xr:uid="{EE8CCBA8-54D3-4199-9ABD-3DC713DBDD5E}">
      <text>
        <r>
          <rPr>
            <b/>
            <sz val="9"/>
            <color indexed="81"/>
            <rFont val="Segoe UI"/>
            <charset val="1"/>
          </rPr>
          <t>O Candidato deve digitar a quantidade total de atividades comprovadas neste item</t>
        </r>
      </text>
    </comment>
    <comment ref="I23" authorId="0" shapeId="0" xr:uid="{95E6784D-B92D-471E-B606-7132ED9D0B05}">
      <text>
        <r>
          <rPr>
            <b/>
            <sz val="9"/>
            <color indexed="81"/>
            <rFont val="Segoe UI"/>
            <family val="2"/>
          </rPr>
          <t>O Candidato deve digitar o valor total da multiplicação entre o Fator de Ponderação e a Quantidade de Atividades</t>
        </r>
      </text>
    </comment>
    <comment ref="H24" authorId="0" shapeId="0" xr:uid="{E6B1CB4A-9287-4CD7-8BA4-7031803E9583}">
      <text>
        <r>
          <rPr>
            <b/>
            <sz val="9"/>
            <color indexed="81"/>
            <rFont val="Segoe UI"/>
            <charset val="1"/>
          </rPr>
          <t>O Candidato deve digitar a quantidade total de atividades comprovadas neste item</t>
        </r>
      </text>
    </comment>
    <comment ref="I24" authorId="0" shapeId="0" xr:uid="{5EFCB05E-F8FF-447E-B838-AF7013A2B5E5}">
      <text>
        <r>
          <rPr>
            <b/>
            <sz val="9"/>
            <color indexed="81"/>
            <rFont val="Segoe UI"/>
            <family val="2"/>
          </rPr>
          <t>O Candidato deve digitar o valor total da multiplicação entre o Fator de Ponderação e a Quantidade de Atividades</t>
        </r>
      </text>
    </comment>
    <comment ref="I71" authorId="0" shapeId="0" xr:uid="{0F7F3254-09F6-4625-911A-08FA098556FE}">
      <text>
        <r>
          <rPr>
            <b/>
            <sz val="9"/>
            <color indexed="81"/>
            <rFont val="Segoe UI"/>
            <family val="2"/>
          </rPr>
          <t>O Candidato deve digitar a pontuação correspondete ao Tempo Requisitado para Afastamento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<sst xmlns="http://schemas.openxmlformats.org/spreadsheetml/2006/main" count="173" uniqueCount="145">
  <si>
    <t>DESCRIÇÃO DA ATIVIDADE</t>
  </si>
  <si>
    <t xml:space="preserve"> Concurso Público</t>
  </si>
  <si>
    <t>Mestrado</t>
  </si>
  <si>
    <t>Doutorado</t>
  </si>
  <si>
    <t>Disciplinas</t>
  </si>
  <si>
    <t>Monitor/Tutor</t>
  </si>
  <si>
    <t xml:space="preserve"> AULAS </t>
  </si>
  <si>
    <t>Olimpíadas (por evento)</t>
  </si>
  <si>
    <t>0,3 pontos por artigo</t>
  </si>
  <si>
    <t>Coordenação de grupo de pesquisa registrado no CNPq</t>
  </si>
  <si>
    <t>Participação no grupo de pesquisa registrado no CNPq</t>
  </si>
  <si>
    <t>-</t>
  </si>
  <si>
    <t>Nº</t>
  </si>
  <si>
    <t>Aperfeiçoamento/Especialização</t>
  </si>
  <si>
    <t>Organização de eventos acadêmicos</t>
  </si>
  <si>
    <t>Atividades empreendedoras - Constituição e gestão de empresas juniores, pré-incubadoras, incubadoras de empresas, parques e polos tecnológicos, cooperativas, em caráter continuado</t>
  </si>
  <si>
    <t xml:space="preserve">Sabará,____de___________________de________. </t>
  </si>
  <si>
    <t>Nº de turmas</t>
  </si>
  <si>
    <r>
      <t xml:space="preserve">INSTITUTO FEDERAL DE EDUCAÇÃO, CIENCIA E TECNOLOGIA DE MINAS GERAIS - </t>
    </r>
    <r>
      <rPr>
        <b/>
        <i/>
        <sz val="14"/>
        <color theme="1"/>
        <rFont val="Times New Roman"/>
        <family val="1"/>
      </rPr>
      <t>CAMPUS</t>
    </r>
    <r>
      <rPr>
        <b/>
        <sz val="14"/>
        <color theme="1"/>
        <rFont val="Times New Roman"/>
        <family val="1"/>
      </rPr>
      <t xml:space="preserve"> SABARÁ</t>
    </r>
  </si>
  <si>
    <t>PRODUÇÃO TÉCNICO-CIENTÍFICA E OUTRAS ATIVIDADES</t>
  </si>
  <si>
    <t>PESQUISA</t>
  </si>
  <si>
    <t>APOIO AO ENSINO</t>
  </si>
  <si>
    <t>ENSINO</t>
  </si>
  <si>
    <t>BAREMA DE PONTUAÇÃO</t>
  </si>
  <si>
    <t>Assinatura do Docente</t>
  </si>
  <si>
    <t>COMISSÕES</t>
  </si>
  <si>
    <t>0,2 pontos por grupo</t>
  </si>
  <si>
    <t>0,5 pontos por disciplina</t>
  </si>
  <si>
    <t>0,3 pontos por capítulo de livro</t>
  </si>
  <si>
    <t>PONTUAÇÃO TOTAL DA ATIVIDADE: "COMISSÕES"</t>
  </si>
  <si>
    <t>PONTUAÇÃO TOTAL DAS: "ATIVIDADES DE EXTENSÃO"</t>
  </si>
  <si>
    <t>PONTUAÇÃO TOTAL DA ATIVIDADE: "PRODUÇÃO TÉCNICO-CIENTÍFICA E OUTRAS ATIVIDADES"</t>
  </si>
  <si>
    <t>PONTUAÇÃO TOTAL DA ATIVIDADE: "PESQUISA"</t>
  </si>
  <si>
    <t>PONTUAÇÃO TOTAL DA ATIVIDADE: "APOIO AO ENSINO"</t>
  </si>
  <si>
    <t>PONTUAÇÃO TOTAL DA ATIVIDADE: "ENSINO"</t>
  </si>
  <si>
    <t>Docente: _________________________________________________________      SIAPE: ________________</t>
  </si>
  <si>
    <t>0,5 pontos por turma</t>
  </si>
  <si>
    <t>Livros com ISBN</t>
  </si>
  <si>
    <t>Capítulos de livros com ISBN</t>
  </si>
  <si>
    <t>Especialização</t>
  </si>
  <si>
    <t>0,4 pontos por banca</t>
  </si>
  <si>
    <t>0,3 pontos por banca</t>
  </si>
  <si>
    <t>0,5 pontos por banca</t>
  </si>
  <si>
    <t>0,8 pontos por banca</t>
  </si>
  <si>
    <t xml:space="preserve"> Banca de defesa acadêmica </t>
  </si>
  <si>
    <t>______________________________________________</t>
  </si>
  <si>
    <t>TIDIR/TCC</t>
  </si>
  <si>
    <t>Iniciação científica/Extensionista/Projeto</t>
  </si>
  <si>
    <t>Período de Serviço no IFMG</t>
  </si>
  <si>
    <t>Número de aulas semanal/média do semestre em curso e do semestre anterior (sistema acadêmico do IFMG)</t>
  </si>
  <si>
    <t>Artigos completos em periódicos</t>
  </si>
  <si>
    <t>Qualis A1 e A2</t>
  </si>
  <si>
    <t>Qualis B1 e B2</t>
  </si>
  <si>
    <t>2 pontos por artigo</t>
  </si>
  <si>
    <t>1,4 pontos por artigo</t>
  </si>
  <si>
    <t>0,7 pontos por artigo</t>
  </si>
  <si>
    <t>Artigos completos em periódicos científicos sem Qualis</t>
  </si>
  <si>
    <t>Artigos completos em Anais de eventos internacionais</t>
  </si>
  <si>
    <t>Artigos completos em Anais de eventos nacionais</t>
  </si>
  <si>
    <t>Apresentação de artigo em eventos internacionais</t>
  </si>
  <si>
    <t>0,5 pontos por artigo</t>
  </si>
  <si>
    <t>Propriedade intelectual registrada no órgão competente</t>
  </si>
  <si>
    <t>Criação de material didático para cursos (apostilas ou casos de ensino) registrado na DEPE</t>
  </si>
  <si>
    <t>0,2 pontos por mês</t>
  </si>
  <si>
    <t>Presidente ou Coordenador</t>
  </si>
  <si>
    <t>0,15 pontos por mês</t>
  </si>
  <si>
    <t>PONTUAÇÃO TOTAL DA ATIVIDADE: “APOIO ADMINISTRATIVO”</t>
  </si>
  <si>
    <t>Função Gratificada (FCC/FG)</t>
  </si>
  <si>
    <t>APOIO ADMINISTRATIVO</t>
  </si>
  <si>
    <t>ATIVIDADES DE EXTENSÃO E COMPLEMENTARES DE ENSINO</t>
  </si>
  <si>
    <t>TEMPO DE PLENO EXERCÍCIO NO IFMG</t>
  </si>
  <si>
    <t>Qualis B3, B4 e B5</t>
  </si>
  <si>
    <t>Planejamento e avaliação/média do semestre em curso e do semestre anterior (sistema acadêmico do IFMG)</t>
  </si>
  <si>
    <t>ANEXO I</t>
  </si>
  <si>
    <t>FATOR DE PONDERAÇÃO</t>
  </si>
  <si>
    <t>QUANT.</t>
  </si>
  <si>
    <t>TOTAL
PONTOS</t>
  </si>
  <si>
    <t>Hora aula de 50 minutos</t>
  </si>
  <si>
    <t>0,5 pontos por aula</t>
  </si>
  <si>
    <t xml:space="preserve">PONTUAÇÃO TOTAL DAS 11 ATIVIDADES </t>
  </si>
  <si>
    <t>Total de meses cursados até a data do pedido de afastamento</t>
  </si>
  <si>
    <t>0,3 pontos por mês</t>
  </si>
  <si>
    <t>Entre 1 mês e 12 meses</t>
  </si>
  <si>
    <t>10,0 pontos</t>
  </si>
  <si>
    <t>Entre 13 meses e 24 meses</t>
  </si>
  <si>
    <t>Entre 25 meses e 36 meses</t>
  </si>
  <si>
    <t>Entre 37 meses e 48 meses</t>
  </si>
  <si>
    <t>7,5 pontos</t>
  </si>
  <si>
    <t>5,0 pontos</t>
  </si>
  <si>
    <t>2,5 ponto</t>
  </si>
  <si>
    <t xml:space="preserve">Coordenação de projeto de ensino com financiamento </t>
  </si>
  <si>
    <t xml:space="preserve">Coordenação de projeto de ensino sem financiamento </t>
  </si>
  <si>
    <t>0,4 pontos por mês de projeto executado</t>
  </si>
  <si>
    <t>0,2 pontos por mês de projeto executado</t>
  </si>
  <si>
    <t>Participação em programa/projeto de pesquisa</t>
  </si>
  <si>
    <t>0,4 pontos por grupo</t>
  </si>
  <si>
    <t>Artigos completos em Anais de eventos regionais/locais</t>
  </si>
  <si>
    <t>Apresentação de artigo em eventos regionais/locais</t>
  </si>
  <si>
    <t>1,0 ponto por livro</t>
  </si>
  <si>
    <t>1,0 ponto por registro</t>
  </si>
  <si>
    <t>1,0 ponto por participação e mais 0,7 pontos caso ocorra classificação na primeira fase</t>
  </si>
  <si>
    <t>0,5 pontos por apresentação</t>
  </si>
  <si>
    <t>0,3 pontos por apresentação</t>
  </si>
  <si>
    <t>0,2 pontos por material (limitado a 1,0 ponto)</t>
  </si>
  <si>
    <t>Coordenação de programa/projeto de pesquisa com financiamento</t>
  </si>
  <si>
    <t>Coordenação de programa/projeto de pesquisa sem financiamento</t>
  </si>
  <si>
    <t>Coordenação de projeto de extensão sem financiamento</t>
  </si>
  <si>
    <t>Coordenação de projeto de extensão com financiamento</t>
  </si>
  <si>
    <t>Participação em projeto de extensão</t>
  </si>
  <si>
    <t>1,0 ponto por projeto</t>
  </si>
  <si>
    <t>Ministração de palestras/minicursos</t>
  </si>
  <si>
    <t>Membro (Titular/Suplente) com exceção de presidente</t>
  </si>
  <si>
    <t>Cargo de Direção Geral</t>
  </si>
  <si>
    <t>1,0 ponto por mês</t>
  </si>
  <si>
    <t>Demais cargos de Direção (DAP, DEPE, etc)</t>
  </si>
  <si>
    <t>0,5 pontos por mês</t>
  </si>
  <si>
    <t>Apresentação de artigo em eventos nacionais</t>
  </si>
  <si>
    <t>Participação em projeto de ensino</t>
  </si>
  <si>
    <t>ATIVIDADE</t>
  </si>
  <si>
    <t>Total de meses de atividade como docente no IFMG</t>
  </si>
  <si>
    <t>3,0 pontos por orientação e coorientação 1,0 ponto</t>
  </si>
  <si>
    <t>1,5 pontos por orientação e coorientação 0,5 pontos</t>
  </si>
  <si>
    <t xml:space="preserve"> 0,6 pontos por orientação e coorientação 0,2 pontos</t>
  </si>
  <si>
    <t>TEMPO EM ANDAMENTO
DA PÓS</t>
  </si>
  <si>
    <t>TEMPO REQUISITADO
PARA AFASTAMENTO</t>
  </si>
  <si>
    <t>Conselhos/Comissões/Núcleos no IFMG (últimos 3 anos)</t>
  </si>
  <si>
    <t>Atividades de Apoio Administrativo desenvolvidas pelo candidato no IFMG (últimos 3 anos)</t>
  </si>
  <si>
    <t>Coordenação de cursos FIC</t>
  </si>
  <si>
    <t>Organização de Visita Técnica/Atividade extensionista</t>
  </si>
  <si>
    <t>DETALHAMENTO DOS TIPOS DE ATIVIDADES</t>
  </si>
  <si>
    <t>Atividades de Pesquisa desenvolvidas pelo candidato
(últimos 3 anos)</t>
  </si>
  <si>
    <t>Atividades de Extensão e Complementares ao Ensino desenvolvidas pelo candidato
(últimos 3 anos)</t>
  </si>
  <si>
    <t>Produções Bibliográficas, Patentes e Registros desenvolvidas pelo candidato 
(últimos 3 anos)</t>
  </si>
  <si>
    <t>Participação como Membro em Bancas 
(últimos 3 anos)</t>
  </si>
  <si>
    <t>Orientações e Coorientações  Acadêmicas desenvolvidas pelo candidato 
(últimos 3 anos)</t>
  </si>
  <si>
    <t>Atividades de Ensino desenvolvidas pelo candidato 
(últimos 3 anos)</t>
  </si>
  <si>
    <t>0,1 ponto por mês</t>
  </si>
  <si>
    <t>0,1 ponto por mês de projeto executado</t>
  </si>
  <si>
    <t>0,1 ponto por mês de orientação</t>
  </si>
  <si>
    <t>0,3 pontos por orientação e coorientação 0,1 ponto</t>
  </si>
  <si>
    <t>0,1 ponto a cada duas horas</t>
  </si>
  <si>
    <t>0,1 ponto por hora</t>
  </si>
  <si>
    <t>0,1 ponto por artigo</t>
  </si>
  <si>
    <t>0,1 ponto por apresentação</t>
  </si>
  <si>
    <t>0,1 ponto por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</si>
</sst>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u/>
      <sz val="10"/>
      <color theme="1"/>
      <name val="Times New Roman"/>
      <family val="1"/>
    </font>
    <font>
      <sz val="11"/>
      <color theme="1"/>
      <name val="Times New Roman"/>
      <family val="1"/>
    </font>
    <font>
      <b/>
      <u/>
      <sz val="15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164" fontId="9" fillId="2" borderId="5" xfId="0" applyNumberFormat="1" applyFont="1" applyFill="1" applyBorder="1" applyAlignment="1" applyProtection="1">
      <alignment horizontal="center" vertical="center"/>
    </xf>
    <xf numFmtId="164" fontId="9" fillId="2" borderId="12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right" vertical="center"/>
    </xf>
    <xf numFmtId="164" fontId="9" fillId="2" borderId="6" xfId="0" applyNumberFormat="1" applyFont="1" applyFill="1" applyBorder="1" applyAlignment="1" applyProtection="1">
      <alignment horizontal="center" vertical="center"/>
    </xf>
    <xf numFmtId="164" fontId="9" fillId="2" borderId="3" xfId="0" applyNumberFormat="1" applyFont="1" applyFill="1" applyBorder="1" applyAlignment="1" applyProtection="1">
      <alignment horizontal="center" vertical="center"/>
    </xf>
    <xf numFmtId="164" fontId="9" fillId="2" borderId="3" xfId="0" applyNumberFormat="1" applyFont="1" applyFill="1" applyBorder="1" applyAlignment="1" applyProtection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</xf>
    <xf numFmtId="164" fontId="9" fillId="2" borderId="4" xfId="0" applyNumberFormat="1" applyFont="1" applyFill="1" applyBorder="1" applyAlignment="1" applyProtection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</xf>
    <xf numFmtId="164" fontId="4" fillId="3" borderId="12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4" fillId="4" borderId="1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2" fontId="9" fillId="2" borderId="5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right" vertical="center"/>
    </xf>
    <xf numFmtId="2" fontId="6" fillId="2" borderId="11" xfId="0" applyNumberFormat="1" applyFont="1" applyFill="1" applyBorder="1" applyAlignment="1" applyProtection="1">
      <alignment horizontal="center" vertical="center"/>
    </xf>
    <xf numFmtId="2" fontId="6" fillId="2" borderId="13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right" vertical="center"/>
    </xf>
    <xf numFmtId="164" fontId="4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9D9D9"/>
      <color rgb="FFF2F2F2"/>
      <color rgb="FFE6E6E6"/>
      <color rgb="FFD5D5D5"/>
      <color rgb="FFB7B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43294</xdr:colOff>
      <xdr:row>0</xdr:row>
      <xdr:rowOff>213013</xdr:rowOff>
    </xdr:from>
    <xdr:to>
      <xdr:col>2</xdr:col>
      <xdr:colOff>1621495</xdr:colOff>
      <xdr:row>5</xdr:row>
      <xdr:rowOff>11921</xdr:rowOff>
    </xdr:to>
    <xdr:pic>
      <xdr:nvPicPr>
        <xdr:cNvPr id="2" name="Imagem 1" descr="IFMG_Sabará_Horizontal RGB">
          <a:extLst>
            <a:ext uri="{FF2B5EF4-FFF2-40B4-BE49-F238E27FC236}">
              <a16:creationId xmlns:a16="http://schemas.microsoft.com/office/drawing/2014/main" id="{A7CD9160-CA84-49D2-A962-94EC9C570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19" y="213013"/>
          <a:ext cx="1759176" cy="503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0193-ED84-4A98-A2C1-D9C1161617A6}">
  <dimension ref="B1:I83"/>
  <sheetViews>
    <sheetView tabSelected="1" zoomScaleNormal="100" workbookViewId="0">
      <selection activeCell="I21" sqref="I21"/>
    </sheetView>
  </sheetViews>
  <sheetFormatPr defaultColWidth="8.85546875" defaultRowHeight="12.75" x14ac:dyDescent="0.25"/>
  <cols>
    <col min="1" max="1" width="0.7109375" style="19" customWidth="1"/>
    <col min="2" max="2" width="2.7109375" style="19" customWidth="1"/>
    <col min="3" max="3" width="27" style="19" customWidth="1"/>
    <col min="4" max="4" width="31.85546875" style="19" customWidth="1"/>
    <col min="5" max="5" width="27.7109375" style="19" customWidth="1"/>
    <col min="6" max="6" width="39.5703125" style="19" customWidth="1"/>
    <col min="7" max="7" width="41.5703125" style="19" customWidth="1"/>
    <col min="8" max="8" width="8.5703125" style="19" bestFit="1" customWidth="1"/>
    <col min="9" max="9" width="9.7109375" style="19" bestFit="1" customWidth="1"/>
    <col min="10" max="16384" width="8.85546875" style="19"/>
  </cols>
  <sheetData>
    <row r="1" spans="2:9" ht="19.5" x14ac:dyDescent="0.25">
      <c r="B1" s="63" t="s">
        <v>73</v>
      </c>
      <c r="C1" s="63"/>
      <c r="D1" s="63"/>
      <c r="E1" s="63"/>
      <c r="F1" s="63"/>
      <c r="G1" s="63"/>
      <c r="H1" s="63"/>
      <c r="I1" s="63"/>
    </row>
    <row r="2" spans="2:9" ht="6" customHeight="1" x14ac:dyDescent="0.25">
      <c r="B2" s="63" t="s">
        <v>23</v>
      </c>
      <c r="C2" s="63"/>
      <c r="D2" s="63"/>
      <c r="E2" s="63"/>
      <c r="F2" s="63"/>
      <c r="G2" s="63"/>
      <c r="H2" s="63"/>
      <c r="I2" s="63"/>
    </row>
    <row r="3" spans="2:9" ht="12.6" customHeight="1" x14ac:dyDescent="0.25">
      <c r="B3" s="63"/>
      <c r="C3" s="63"/>
      <c r="D3" s="63"/>
      <c r="E3" s="63"/>
      <c r="F3" s="63"/>
      <c r="G3" s="63"/>
      <c r="H3" s="63"/>
      <c r="I3" s="63"/>
    </row>
    <row r="4" spans="2:9" ht="6" customHeight="1" x14ac:dyDescent="0.25">
      <c r="C4" s="64" t="s">
        <v>18</v>
      </c>
      <c r="D4" s="64"/>
      <c r="E4" s="64"/>
      <c r="F4" s="64"/>
      <c r="G4" s="64"/>
      <c r="H4" s="64"/>
      <c r="I4" s="64"/>
    </row>
    <row r="5" spans="2:9" ht="12" customHeight="1" x14ac:dyDescent="0.25">
      <c r="C5" s="64"/>
      <c r="D5" s="64"/>
      <c r="E5" s="64"/>
      <c r="F5" s="64"/>
      <c r="G5" s="64"/>
      <c r="H5" s="64"/>
      <c r="I5" s="64"/>
    </row>
    <row r="6" spans="2:9" ht="6" customHeight="1" x14ac:dyDescent="0.25">
      <c r="C6" s="12"/>
      <c r="D6" s="12"/>
      <c r="E6" s="12"/>
      <c r="F6" s="12"/>
      <c r="G6" s="12"/>
      <c r="H6" s="12"/>
      <c r="I6" s="12"/>
    </row>
    <row r="7" spans="2:9" ht="16.149999999999999" customHeight="1" x14ac:dyDescent="0.25">
      <c r="C7" s="65" t="s">
        <v>35</v>
      </c>
      <c r="D7" s="65"/>
      <c r="E7" s="65"/>
      <c r="F7" s="65"/>
      <c r="G7" s="65"/>
      <c r="H7" s="65"/>
      <c r="I7" s="65"/>
    </row>
    <row r="8" spans="2:9" ht="6" customHeight="1" thickBot="1" x14ac:dyDescent="0.3"/>
    <row r="9" spans="2:9" ht="27.6" customHeight="1" thickBot="1" x14ac:dyDescent="0.3">
      <c r="B9" s="44" t="s">
        <v>12</v>
      </c>
      <c r="C9" s="44" t="s">
        <v>118</v>
      </c>
      <c r="D9" s="44" t="s">
        <v>0</v>
      </c>
      <c r="E9" s="66" t="s">
        <v>129</v>
      </c>
      <c r="F9" s="66"/>
      <c r="G9" s="44" t="s">
        <v>74</v>
      </c>
      <c r="H9" s="44" t="s">
        <v>75</v>
      </c>
      <c r="I9" s="44" t="s">
        <v>76</v>
      </c>
    </row>
    <row r="10" spans="2:9" ht="30" customHeight="1" thickBot="1" x14ac:dyDescent="0.3">
      <c r="B10" s="9">
        <v>1</v>
      </c>
      <c r="C10" s="10" t="s">
        <v>70</v>
      </c>
      <c r="D10" s="9" t="s">
        <v>48</v>
      </c>
      <c r="E10" s="54" t="s">
        <v>119</v>
      </c>
      <c r="F10" s="54"/>
      <c r="G10" s="15" t="s">
        <v>136</v>
      </c>
      <c r="H10" s="91"/>
      <c r="I10" s="46" t="str">
        <f>IF(H10="","-",H10*0.1)</f>
        <v>-</v>
      </c>
    </row>
    <row r="11" spans="2:9" ht="60" customHeight="1" thickBot="1" x14ac:dyDescent="0.3">
      <c r="B11" s="45">
        <v>2</v>
      </c>
      <c r="C11" s="42" t="s">
        <v>6</v>
      </c>
      <c r="D11" s="45" t="s">
        <v>49</v>
      </c>
      <c r="E11" s="58" t="s">
        <v>77</v>
      </c>
      <c r="F11" s="58"/>
      <c r="G11" s="43" t="s">
        <v>78</v>
      </c>
      <c r="H11" s="92"/>
      <c r="I11" s="47" t="str">
        <f>IF(H11="","-",H11*0.5)</f>
        <v>-</v>
      </c>
    </row>
    <row r="12" spans="2:9" ht="30" customHeight="1" x14ac:dyDescent="0.25">
      <c r="B12" s="49">
        <v>3</v>
      </c>
      <c r="C12" s="11"/>
      <c r="D12" s="49" t="s">
        <v>72</v>
      </c>
      <c r="E12" s="51" t="s">
        <v>4</v>
      </c>
      <c r="F12" s="51"/>
      <c r="G12" s="20" t="s">
        <v>27</v>
      </c>
      <c r="H12" s="93"/>
      <c r="I12" s="37" t="str">
        <f>IF(H12="","-",H12*0.5)</f>
        <v>-</v>
      </c>
    </row>
    <row r="13" spans="2:9" ht="30" customHeight="1" thickBot="1" x14ac:dyDescent="0.3">
      <c r="B13" s="49"/>
      <c r="C13" s="6" t="s">
        <v>22</v>
      </c>
      <c r="D13" s="49"/>
      <c r="E13" s="52" t="s">
        <v>17</v>
      </c>
      <c r="F13" s="52"/>
      <c r="G13" s="14" t="s">
        <v>36</v>
      </c>
      <c r="H13" s="94"/>
      <c r="I13" s="32" t="str">
        <f>IF(H13="","-",H13*0.5)</f>
        <v>-</v>
      </c>
    </row>
    <row r="14" spans="2:9" ht="13.15" customHeight="1" x14ac:dyDescent="0.25">
      <c r="B14" s="49"/>
      <c r="C14" s="20"/>
      <c r="D14" s="53" t="s">
        <v>135</v>
      </c>
      <c r="E14" s="59" t="s">
        <v>90</v>
      </c>
      <c r="F14" s="59"/>
      <c r="G14" s="13" t="s">
        <v>92</v>
      </c>
      <c r="H14" s="95"/>
      <c r="I14" s="25" t="str">
        <f>IF(H14="","-",H14*0.4)</f>
        <v>-</v>
      </c>
    </row>
    <row r="15" spans="2:9" ht="13.15" customHeight="1" x14ac:dyDescent="0.25">
      <c r="B15" s="49"/>
      <c r="C15" s="20"/>
      <c r="D15" s="49"/>
      <c r="E15" s="60" t="s">
        <v>91</v>
      </c>
      <c r="F15" s="60"/>
      <c r="G15" s="1" t="s">
        <v>93</v>
      </c>
      <c r="H15" s="96"/>
      <c r="I15" s="33" t="str">
        <f>IF(H15="","-",H15*0.2)</f>
        <v>-</v>
      </c>
    </row>
    <row r="16" spans="2:9" ht="13.15" customHeight="1" thickBot="1" x14ac:dyDescent="0.3">
      <c r="B16" s="49"/>
      <c r="C16" s="49"/>
      <c r="D16" s="49"/>
      <c r="E16" s="61" t="s">
        <v>117</v>
      </c>
      <c r="F16" s="61"/>
      <c r="G16" s="2" t="s">
        <v>137</v>
      </c>
      <c r="H16" s="94"/>
      <c r="I16" s="32" t="str">
        <f>IF(H16="","-",H16*0.1)</f>
        <v>-</v>
      </c>
    </row>
    <row r="17" spans="2:9" ht="13.9" customHeight="1" thickBot="1" x14ac:dyDescent="0.3">
      <c r="B17" s="50"/>
      <c r="C17" s="50"/>
      <c r="D17" s="50"/>
      <c r="E17" s="62" t="s">
        <v>34</v>
      </c>
      <c r="F17" s="62"/>
      <c r="G17" s="62"/>
      <c r="H17" s="62"/>
      <c r="I17" s="5">
        <f>SUM(I12:I16)</f>
        <v>0</v>
      </c>
    </row>
    <row r="18" spans="2:9" ht="30" customHeight="1" x14ac:dyDescent="0.25">
      <c r="B18" s="67">
        <v>4</v>
      </c>
      <c r="C18" s="55" t="s">
        <v>21</v>
      </c>
      <c r="D18" s="53" t="s">
        <v>134</v>
      </c>
      <c r="E18" s="70" t="s">
        <v>7</v>
      </c>
      <c r="F18" s="70"/>
      <c r="G18" s="4" t="s">
        <v>100</v>
      </c>
      <c r="H18" s="97"/>
      <c r="I18" s="23" t="s">
        <v>11</v>
      </c>
    </row>
    <row r="19" spans="2:9" ht="13.15" customHeight="1" x14ac:dyDescent="0.25">
      <c r="B19" s="68"/>
      <c r="C19" s="56"/>
      <c r="D19" s="49"/>
      <c r="E19" s="71" t="s">
        <v>5</v>
      </c>
      <c r="F19" s="71"/>
      <c r="G19" s="1" t="s">
        <v>138</v>
      </c>
      <c r="H19" s="96"/>
      <c r="I19" s="33" t="str">
        <f t="shared" ref="I19:I20" si="0">IF(H19="","-",H19*0.1)</f>
        <v>-</v>
      </c>
    </row>
    <row r="20" spans="2:9" ht="13.15" customHeight="1" x14ac:dyDescent="0.25">
      <c r="B20" s="68"/>
      <c r="C20" s="56"/>
      <c r="D20" s="49"/>
      <c r="E20" s="72" t="s">
        <v>47</v>
      </c>
      <c r="F20" s="72"/>
      <c r="G20" s="16" t="s">
        <v>138</v>
      </c>
      <c r="H20" s="98"/>
      <c r="I20" s="34" t="str">
        <f t="shared" si="0"/>
        <v>-</v>
      </c>
    </row>
    <row r="21" spans="2:9" ht="13.15" customHeight="1" x14ac:dyDescent="0.25">
      <c r="B21" s="68"/>
      <c r="C21" s="56"/>
      <c r="D21" s="49"/>
      <c r="E21" s="71" t="s">
        <v>3</v>
      </c>
      <c r="F21" s="71"/>
      <c r="G21" s="1" t="s">
        <v>120</v>
      </c>
      <c r="H21" s="96"/>
      <c r="I21" s="35" t="s">
        <v>11</v>
      </c>
    </row>
    <row r="22" spans="2:9" ht="13.15" customHeight="1" x14ac:dyDescent="0.25">
      <c r="B22" s="68"/>
      <c r="C22" s="56"/>
      <c r="D22" s="49"/>
      <c r="E22" s="71" t="s">
        <v>2</v>
      </c>
      <c r="F22" s="71"/>
      <c r="G22" s="1" t="s">
        <v>121</v>
      </c>
      <c r="H22" s="96"/>
      <c r="I22" s="35" t="s">
        <v>11</v>
      </c>
    </row>
    <row r="23" spans="2:9" ht="13.15" customHeight="1" x14ac:dyDescent="0.25">
      <c r="B23" s="68"/>
      <c r="C23" s="56"/>
      <c r="D23" s="49"/>
      <c r="E23" s="71" t="s">
        <v>13</v>
      </c>
      <c r="F23" s="71"/>
      <c r="G23" s="1" t="s">
        <v>122</v>
      </c>
      <c r="H23" s="96"/>
      <c r="I23" s="35" t="s">
        <v>11</v>
      </c>
    </row>
    <row r="24" spans="2:9" ht="13.15" customHeight="1" thickBot="1" x14ac:dyDescent="0.3">
      <c r="B24" s="68"/>
      <c r="C24" s="56"/>
      <c r="D24" s="49"/>
      <c r="E24" s="61" t="s">
        <v>46</v>
      </c>
      <c r="F24" s="61"/>
      <c r="G24" s="2" t="s">
        <v>139</v>
      </c>
      <c r="H24" s="94"/>
      <c r="I24" s="36" t="s">
        <v>11</v>
      </c>
    </row>
    <row r="25" spans="2:9" ht="13.15" customHeight="1" thickBot="1" x14ac:dyDescent="0.3">
      <c r="B25" s="69"/>
      <c r="C25" s="57"/>
      <c r="D25" s="50"/>
      <c r="E25" s="62" t="s">
        <v>33</v>
      </c>
      <c r="F25" s="62"/>
      <c r="G25" s="62"/>
      <c r="H25" s="62"/>
      <c r="I25" s="5">
        <f>SUM(I18:I24)</f>
        <v>0</v>
      </c>
    </row>
    <row r="26" spans="2:9" ht="13.15" customHeight="1" x14ac:dyDescent="0.25">
      <c r="B26" s="67">
        <v>5</v>
      </c>
      <c r="C26" s="55" t="s">
        <v>20</v>
      </c>
      <c r="D26" s="53" t="s">
        <v>130</v>
      </c>
      <c r="E26" s="73" t="s">
        <v>104</v>
      </c>
      <c r="F26" s="73"/>
      <c r="G26" s="13" t="s">
        <v>92</v>
      </c>
      <c r="H26" s="93"/>
      <c r="I26" s="37" t="str">
        <f>IF(H26="","-",H26*0.4)</f>
        <v>-</v>
      </c>
    </row>
    <row r="27" spans="2:9" ht="13.15" customHeight="1" x14ac:dyDescent="0.25">
      <c r="B27" s="68"/>
      <c r="C27" s="56"/>
      <c r="D27" s="49"/>
      <c r="E27" s="72" t="s">
        <v>105</v>
      </c>
      <c r="F27" s="72"/>
      <c r="G27" s="1" t="s">
        <v>93</v>
      </c>
      <c r="H27" s="96"/>
      <c r="I27" s="33" t="str">
        <f>IF(H27="","-",H27*0.2)</f>
        <v>-</v>
      </c>
    </row>
    <row r="28" spans="2:9" ht="13.15" customHeight="1" x14ac:dyDescent="0.25">
      <c r="B28" s="68"/>
      <c r="C28" s="56"/>
      <c r="D28" s="49"/>
      <c r="E28" s="72" t="s">
        <v>94</v>
      </c>
      <c r="F28" s="72"/>
      <c r="G28" s="1" t="s">
        <v>137</v>
      </c>
      <c r="H28" s="96"/>
      <c r="I28" s="33" t="str">
        <f t="shared" ref="I28" si="1">IF(H28="","-",H28*0.1)</f>
        <v>-</v>
      </c>
    </row>
    <row r="29" spans="2:9" ht="13.15" customHeight="1" x14ac:dyDescent="0.25">
      <c r="B29" s="68"/>
      <c r="C29" s="56"/>
      <c r="D29" s="49"/>
      <c r="E29" s="72" t="s">
        <v>9</v>
      </c>
      <c r="F29" s="72"/>
      <c r="G29" s="1" t="s">
        <v>95</v>
      </c>
      <c r="H29" s="96"/>
      <c r="I29" s="33" t="str">
        <f>IF(H29="","-",H29*0.4)</f>
        <v>-</v>
      </c>
    </row>
    <row r="30" spans="2:9" ht="13.15" customHeight="1" thickBot="1" x14ac:dyDescent="0.3">
      <c r="B30" s="68"/>
      <c r="C30" s="56"/>
      <c r="D30" s="49"/>
      <c r="E30" s="72" t="s">
        <v>10</v>
      </c>
      <c r="F30" s="72"/>
      <c r="G30" s="1" t="s">
        <v>26</v>
      </c>
      <c r="H30" s="96"/>
      <c r="I30" s="33" t="str">
        <f>IF(H30="","-",H30*0.2)</f>
        <v>-</v>
      </c>
    </row>
    <row r="31" spans="2:9" ht="13.9" customHeight="1" thickBot="1" x14ac:dyDescent="0.3">
      <c r="B31" s="69"/>
      <c r="C31" s="57"/>
      <c r="D31" s="50"/>
      <c r="E31" s="62" t="s">
        <v>32</v>
      </c>
      <c r="F31" s="62"/>
      <c r="G31" s="62"/>
      <c r="H31" s="62"/>
      <c r="I31" s="5">
        <f>SUM(I26:I30)</f>
        <v>0</v>
      </c>
    </row>
    <row r="32" spans="2:9" ht="38.25" customHeight="1" x14ac:dyDescent="0.25">
      <c r="B32" s="67">
        <v>6</v>
      </c>
      <c r="C32" s="55" t="s">
        <v>69</v>
      </c>
      <c r="D32" s="53" t="s">
        <v>131</v>
      </c>
      <c r="E32" s="73" t="s">
        <v>110</v>
      </c>
      <c r="F32" s="73"/>
      <c r="G32" s="13" t="s">
        <v>140</v>
      </c>
      <c r="H32" s="95"/>
      <c r="I32" s="25" t="str">
        <f t="shared" ref="I32:I39" si="2">IF(H32="","-",H32*0.1)</f>
        <v>-</v>
      </c>
    </row>
    <row r="33" spans="2:9" ht="15" x14ac:dyDescent="0.25">
      <c r="B33" s="68"/>
      <c r="C33" s="56"/>
      <c r="D33" s="49"/>
      <c r="E33" s="72" t="s">
        <v>14</v>
      </c>
      <c r="F33" s="72"/>
      <c r="G33" s="1" t="s">
        <v>140</v>
      </c>
      <c r="H33" s="93"/>
      <c r="I33" s="37" t="str">
        <f t="shared" si="2"/>
        <v>-</v>
      </c>
    </row>
    <row r="34" spans="2:9" ht="39.950000000000003" customHeight="1" x14ac:dyDescent="0.25">
      <c r="B34" s="68"/>
      <c r="C34" s="56"/>
      <c r="D34" s="49"/>
      <c r="E34" s="72" t="s">
        <v>15</v>
      </c>
      <c r="F34" s="72"/>
      <c r="G34" s="1" t="s">
        <v>136</v>
      </c>
      <c r="H34" s="96"/>
      <c r="I34" s="33" t="str">
        <f t="shared" si="2"/>
        <v>-</v>
      </c>
    </row>
    <row r="35" spans="2:9" ht="15" x14ac:dyDescent="0.25">
      <c r="B35" s="68"/>
      <c r="C35" s="56"/>
      <c r="D35" s="49"/>
      <c r="E35" s="72" t="s">
        <v>107</v>
      </c>
      <c r="F35" s="72"/>
      <c r="G35" s="1" t="s">
        <v>92</v>
      </c>
      <c r="H35" s="96"/>
      <c r="I35" s="33" t="str">
        <f>IF(H35="","-",H35*0.4)</f>
        <v>-</v>
      </c>
    </row>
    <row r="36" spans="2:9" ht="15" x14ac:dyDescent="0.25">
      <c r="B36" s="68"/>
      <c r="C36" s="56"/>
      <c r="D36" s="49"/>
      <c r="E36" s="72" t="s">
        <v>106</v>
      </c>
      <c r="F36" s="72"/>
      <c r="G36" s="1" t="s">
        <v>93</v>
      </c>
      <c r="H36" s="96"/>
      <c r="I36" s="33" t="str">
        <f>IF(H36="","-",H36*0.2)</f>
        <v>-</v>
      </c>
    </row>
    <row r="37" spans="2:9" ht="15" x14ac:dyDescent="0.25">
      <c r="B37" s="68"/>
      <c r="C37" s="56"/>
      <c r="D37" s="49"/>
      <c r="E37" s="72" t="s">
        <v>108</v>
      </c>
      <c r="F37" s="72"/>
      <c r="G37" s="1" t="s">
        <v>137</v>
      </c>
      <c r="H37" s="96"/>
      <c r="I37" s="33" t="str">
        <f>IF(H37="","-",H37*0.1)</f>
        <v>-</v>
      </c>
    </row>
    <row r="38" spans="2:9" ht="15" x14ac:dyDescent="0.25">
      <c r="B38" s="68"/>
      <c r="C38" s="56"/>
      <c r="D38" s="49"/>
      <c r="E38" s="72" t="s">
        <v>127</v>
      </c>
      <c r="F38" s="72"/>
      <c r="G38" s="1" t="s">
        <v>109</v>
      </c>
      <c r="H38" s="96"/>
      <c r="I38" s="33" t="str">
        <f>IF(H38="","-",H38*1)</f>
        <v>-</v>
      </c>
    </row>
    <row r="39" spans="2:9" ht="15.75" thickBot="1" x14ac:dyDescent="0.3">
      <c r="B39" s="68"/>
      <c r="C39" s="56"/>
      <c r="D39" s="49"/>
      <c r="E39" s="80" t="s">
        <v>128</v>
      </c>
      <c r="F39" s="80"/>
      <c r="G39" s="2" t="s">
        <v>141</v>
      </c>
      <c r="H39" s="94"/>
      <c r="I39" s="32" t="str">
        <f t="shared" si="2"/>
        <v>-</v>
      </c>
    </row>
    <row r="40" spans="2:9" ht="16.5" thickBot="1" x14ac:dyDescent="0.3">
      <c r="B40" s="69"/>
      <c r="C40" s="57"/>
      <c r="D40" s="50"/>
      <c r="E40" s="62" t="s">
        <v>30</v>
      </c>
      <c r="F40" s="62"/>
      <c r="G40" s="62"/>
      <c r="H40" s="62"/>
      <c r="I40" s="5">
        <f>SUM(I32:I39)</f>
        <v>0</v>
      </c>
    </row>
    <row r="41" spans="2:9" ht="5.0999999999999996" customHeight="1" thickBot="1" x14ac:dyDescent="0.3">
      <c r="B41" s="29"/>
      <c r="C41" s="30"/>
      <c r="D41" s="30"/>
      <c r="E41" s="31"/>
      <c r="F41" s="31"/>
      <c r="G41" s="31"/>
      <c r="H41" s="31"/>
      <c r="I41" s="28"/>
    </row>
    <row r="42" spans="2:9" ht="26.25" thickBot="1" x14ac:dyDescent="0.3">
      <c r="B42" s="7" t="s">
        <v>12</v>
      </c>
      <c r="C42" s="7" t="s">
        <v>118</v>
      </c>
      <c r="D42" s="7" t="s">
        <v>0</v>
      </c>
      <c r="E42" s="66" t="s">
        <v>129</v>
      </c>
      <c r="F42" s="66"/>
      <c r="G42" s="7" t="s">
        <v>74</v>
      </c>
      <c r="H42" s="7" t="s">
        <v>75</v>
      </c>
      <c r="I42" s="7" t="s">
        <v>76</v>
      </c>
    </row>
    <row r="43" spans="2:9" ht="38.25" customHeight="1" x14ac:dyDescent="0.25">
      <c r="B43" s="67">
        <v>7</v>
      </c>
      <c r="C43" s="55" t="s">
        <v>19</v>
      </c>
      <c r="D43" s="53" t="s">
        <v>132</v>
      </c>
      <c r="E43" s="74" t="s">
        <v>50</v>
      </c>
      <c r="F43" s="17" t="s">
        <v>51</v>
      </c>
      <c r="G43" s="13" t="s">
        <v>53</v>
      </c>
      <c r="H43" s="95"/>
      <c r="I43" s="25" t="str">
        <f>IF(H43="","-",H43*2)</f>
        <v>-</v>
      </c>
    </row>
    <row r="44" spans="2:9" ht="15" x14ac:dyDescent="0.25">
      <c r="B44" s="68"/>
      <c r="C44" s="56"/>
      <c r="D44" s="49"/>
      <c r="E44" s="75"/>
      <c r="F44" s="18" t="s">
        <v>52</v>
      </c>
      <c r="G44" s="3" t="s">
        <v>54</v>
      </c>
      <c r="H44" s="93"/>
      <c r="I44" s="37" t="str">
        <f>IF(H44="","-",H44*1.4)</f>
        <v>-</v>
      </c>
    </row>
    <row r="45" spans="2:9" ht="15" x14ac:dyDescent="0.25">
      <c r="B45" s="68"/>
      <c r="C45" s="56"/>
      <c r="D45" s="49"/>
      <c r="E45" s="76"/>
      <c r="F45" s="18" t="s">
        <v>71</v>
      </c>
      <c r="G45" s="3" t="s">
        <v>55</v>
      </c>
      <c r="H45" s="93"/>
      <c r="I45" s="37" t="str">
        <f>IF(H45="","-",H45*0.7)</f>
        <v>-</v>
      </c>
    </row>
    <row r="46" spans="2:9" ht="15" x14ac:dyDescent="0.25">
      <c r="B46" s="68"/>
      <c r="C46" s="56"/>
      <c r="D46" s="49"/>
      <c r="E46" s="72" t="s">
        <v>56</v>
      </c>
      <c r="F46" s="72"/>
      <c r="G46" s="1" t="s">
        <v>8</v>
      </c>
      <c r="H46" s="96"/>
      <c r="I46" s="33" t="str">
        <f>IF(H46="","-",H46*0.3)</f>
        <v>-</v>
      </c>
    </row>
    <row r="47" spans="2:9" ht="15" x14ac:dyDescent="0.25">
      <c r="B47" s="68"/>
      <c r="C47" s="56"/>
      <c r="D47" s="49"/>
      <c r="E47" s="72" t="s">
        <v>57</v>
      </c>
      <c r="F47" s="72"/>
      <c r="G47" s="1" t="s">
        <v>60</v>
      </c>
      <c r="H47" s="96"/>
      <c r="I47" s="33" t="str">
        <f>IF(H47="","-",H47*0.5)</f>
        <v>-</v>
      </c>
    </row>
    <row r="48" spans="2:9" ht="15" customHeight="1" x14ac:dyDescent="0.25">
      <c r="B48" s="68"/>
      <c r="C48" s="56"/>
      <c r="D48" s="49"/>
      <c r="E48" s="72" t="s">
        <v>58</v>
      </c>
      <c r="F48" s="72"/>
      <c r="G48" s="1" t="s">
        <v>8</v>
      </c>
      <c r="H48" s="96"/>
      <c r="I48" s="33" t="str">
        <f>IF(H48="","-",H48*0.3)</f>
        <v>-</v>
      </c>
    </row>
    <row r="49" spans="2:9" ht="15" x14ac:dyDescent="0.25">
      <c r="B49" s="68"/>
      <c r="C49" s="56"/>
      <c r="D49" s="49"/>
      <c r="E49" s="72" t="s">
        <v>96</v>
      </c>
      <c r="F49" s="72"/>
      <c r="G49" s="1" t="s">
        <v>142</v>
      </c>
      <c r="H49" s="96"/>
      <c r="I49" s="33" t="str">
        <f>IF(H49="","-",H49*0.1)</f>
        <v>-</v>
      </c>
    </row>
    <row r="50" spans="2:9" ht="15" x14ac:dyDescent="0.25">
      <c r="B50" s="68"/>
      <c r="C50" s="56"/>
      <c r="D50" s="49"/>
      <c r="E50" s="72" t="s">
        <v>59</v>
      </c>
      <c r="F50" s="72"/>
      <c r="G50" s="1" t="s">
        <v>101</v>
      </c>
      <c r="H50" s="96"/>
      <c r="I50" s="33" t="str">
        <f>IF(H50="","-",H50*0.5)</f>
        <v>-</v>
      </c>
    </row>
    <row r="51" spans="2:9" ht="15" x14ac:dyDescent="0.25">
      <c r="B51" s="68"/>
      <c r="C51" s="56"/>
      <c r="D51" s="49"/>
      <c r="E51" s="72" t="s">
        <v>116</v>
      </c>
      <c r="F51" s="72"/>
      <c r="G51" s="1" t="s">
        <v>102</v>
      </c>
      <c r="H51" s="96"/>
      <c r="I51" s="33" t="str">
        <f>IF(H51="","-",H51*0.3)</f>
        <v>-</v>
      </c>
    </row>
    <row r="52" spans="2:9" ht="15" x14ac:dyDescent="0.25">
      <c r="B52" s="68"/>
      <c r="C52" s="56"/>
      <c r="D52" s="49"/>
      <c r="E52" s="72" t="s">
        <v>97</v>
      </c>
      <c r="F52" s="72"/>
      <c r="G52" s="1" t="s">
        <v>143</v>
      </c>
      <c r="H52" s="96"/>
      <c r="I52" s="33" t="str">
        <f t="shared" ref="I52" si="3">IF(H52="","-",H52*0.1)</f>
        <v>-</v>
      </c>
    </row>
    <row r="53" spans="2:9" ht="15" x14ac:dyDescent="0.25">
      <c r="B53" s="68"/>
      <c r="C53" s="56"/>
      <c r="D53" s="49"/>
      <c r="E53" s="72" t="s">
        <v>37</v>
      </c>
      <c r="F53" s="72"/>
      <c r="G53" s="1" t="s">
        <v>98</v>
      </c>
      <c r="H53" s="96"/>
      <c r="I53" s="33" t="str">
        <f>IF(H53="","-",H53*1)</f>
        <v>-</v>
      </c>
    </row>
    <row r="54" spans="2:9" ht="13.15" customHeight="1" x14ac:dyDescent="0.25">
      <c r="B54" s="68"/>
      <c r="C54" s="56"/>
      <c r="D54" s="49"/>
      <c r="E54" s="72" t="s">
        <v>38</v>
      </c>
      <c r="F54" s="72"/>
      <c r="G54" s="1" t="s">
        <v>28</v>
      </c>
      <c r="H54" s="96"/>
      <c r="I54" s="33" t="str">
        <f>IF(H54="","-",H54*0.3)</f>
        <v>-</v>
      </c>
    </row>
    <row r="55" spans="2:9" ht="13.15" customHeight="1" x14ac:dyDescent="0.25">
      <c r="B55" s="68"/>
      <c r="C55" s="56"/>
      <c r="D55" s="49"/>
      <c r="E55" s="72" t="s">
        <v>61</v>
      </c>
      <c r="F55" s="72"/>
      <c r="G55" s="1" t="s">
        <v>99</v>
      </c>
      <c r="H55" s="96"/>
      <c r="I55" s="33" t="str">
        <f>IF(H55="","-",H55*1)</f>
        <v>-</v>
      </c>
    </row>
    <row r="56" spans="2:9" ht="30" customHeight="1" thickBot="1" x14ac:dyDescent="0.3">
      <c r="B56" s="68"/>
      <c r="C56" s="56"/>
      <c r="D56" s="49"/>
      <c r="E56" s="77" t="s">
        <v>62</v>
      </c>
      <c r="F56" s="77"/>
      <c r="G56" s="14" t="s">
        <v>103</v>
      </c>
      <c r="H56" s="99"/>
      <c r="I56" s="38" t="str">
        <f>IF(H56&gt;5,1,IF(H56="","-",H56*0.2))</f>
        <v>-</v>
      </c>
    </row>
    <row r="57" spans="2:9" ht="13.15" customHeight="1" x14ac:dyDescent="0.25">
      <c r="B57" s="68"/>
      <c r="C57" s="56"/>
      <c r="D57" s="53" t="s">
        <v>133</v>
      </c>
      <c r="E57" s="73" t="s">
        <v>1</v>
      </c>
      <c r="F57" s="73"/>
      <c r="G57" s="13" t="s">
        <v>40</v>
      </c>
      <c r="H57" s="95"/>
      <c r="I57" s="25" t="str">
        <f>IF(H57="","-",H57*0.4)</f>
        <v>-</v>
      </c>
    </row>
    <row r="58" spans="2:9" ht="13.15" customHeight="1" x14ac:dyDescent="0.25">
      <c r="B58" s="68"/>
      <c r="C58" s="56"/>
      <c r="D58" s="49"/>
      <c r="E58" s="78" t="s">
        <v>44</v>
      </c>
      <c r="F58" s="24" t="s">
        <v>3</v>
      </c>
      <c r="G58" s="1" t="s">
        <v>43</v>
      </c>
      <c r="H58" s="99"/>
      <c r="I58" s="38" t="str">
        <f>IF(H58="","-",H58*0.8)</f>
        <v>-</v>
      </c>
    </row>
    <row r="59" spans="2:9" ht="13.15" customHeight="1" x14ac:dyDescent="0.25">
      <c r="B59" s="68"/>
      <c r="C59" s="56"/>
      <c r="D59" s="49"/>
      <c r="E59" s="75"/>
      <c r="F59" s="24" t="s">
        <v>2</v>
      </c>
      <c r="G59" s="1" t="s">
        <v>42</v>
      </c>
      <c r="H59" s="99"/>
      <c r="I59" s="38" t="str">
        <f>IF(H59="","-",H59*0.5)</f>
        <v>-</v>
      </c>
    </row>
    <row r="60" spans="2:9" ht="13.15" customHeight="1" x14ac:dyDescent="0.25">
      <c r="B60" s="68"/>
      <c r="C60" s="56"/>
      <c r="D60" s="49"/>
      <c r="E60" s="75"/>
      <c r="F60" s="24" t="s">
        <v>39</v>
      </c>
      <c r="G60" s="1" t="s">
        <v>41</v>
      </c>
      <c r="H60" s="99"/>
      <c r="I60" s="38" t="str">
        <f>IF(H60="","-",H60*0.3)</f>
        <v>-</v>
      </c>
    </row>
    <row r="61" spans="2:9" ht="13.15" customHeight="1" thickBot="1" x14ac:dyDescent="0.3">
      <c r="B61" s="68"/>
      <c r="C61" s="56"/>
      <c r="D61" s="49"/>
      <c r="E61" s="79"/>
      <c r="F61" s="21" t="s">
        <v>46</v>
      </c>
      <c r="G61" s="2" t="s">
        <v>144</v>
      </c>
      <c r="H61" s="94"/>
      <c r="I61" s="32" t="str">
        <f>IF(H61="","-",H61*0.1)</f>
        <v>-</v>
      </c>
    </row>
    <row r="62" spans="2:9" ht="13.9" customHeight="1" thickBot="1" x14ac:dyDescent="0.3">
      <c r="B62" s="69"/>
      <c r="C62" s="57"/>
      <c r="D62" s="50"/>
      <c r="E62" s="62" t="s">
        <v>31</v>
      </c>
      <c r="F62" s="62"/>
      <c r="G62" s="62"/>
      <c r="H62" s="62"/>
      <c r="I62" s="5">
        <f>SUM(I43:I61)</f>
        <v>0</v>
      </c>
    </row>
    <row r="63" spans="2:9" ht="13.15" customHeight="1" x14ac:dyDescent="0.25">
      <c r="B63" s="67">
        <v>8</v>
      </c>
      <c r="C63" s="55" t="s">
        <v>25</v>
      </c>
      <c r="D63" s="53" t="s">
        <v>125</v>
      </c>
      <c r="E63" s="70" t="s">
        <v>64</v>
      </c>
      <c r="F63" s="70"/>
      <c r="G63" s="13" t="s">
        <v>65</v>
      </c>
      <c r="H63" s="95"/>
      <c r="I63" s="48" t="str">
        <f>IF(H63="","-",H63*0.15)</f>
        <v>-</v>
      </c>
    </row>
    <row r="64" spans="2:9" ht="13.15" customHeight="1" thickBot="1" x14ac:dyDescent="0.3">
      <c r="B64" s="68"/>
      <c r="C64" s="56"/>
      <c r="D64" s="49"/>
      <c r="E64" s="61" t="s">
        <v>111</v>
      </c>
      <c r="F64" s="61"/>
      <c r="G64" s="2" t="s">
        <v>136</v>
      </c>
      <c r="H64" s="94"/>
      <c r="I64" s="32" t="str">
        <f t="shared" ref="I64" si="4">IF(H64="","-",H64*0.1)</f>
        <v>-</v>
      </c>
    </row>
    <row r="65" spans="2:9" ht="13.9" customHeight="1" thickBot="1" x14ac:dyDescent="0.3">
      <c r="B65" s="69"/>
      <c r="C65" s="57"/>
      <c r="D65" s="50"/>
      <c r="E65" s="62" t="s">
        <v>29</v>
      </c>
      <c r="F65" s="62"/>
      <c r="G65" s="62"/>
      <c r="H65" s="62"/>
      <c r="I65" s="39">
        <f>SUM(I63:I64)</f>
        <v>0</v>
      </c>
    </row>
    <row r="66" spans="2:9" ht="13.15" customHeight="1" x14ac:dyDescent="0.25">
      <c r="B66" s="67">
        <v>9</v>
      </c>
      <c r="C66" s="55" t="s">
        <v>68</v>
      </c>
      <c r="D66" s="53" t="s">
        <v>126</v>
      </c>
      <c r="E66" s="70" t="s">
        <v>112</v>
      </c>
      <c r="F66" s="70"/>
      <c r="G66" s="13" t="s">
        <v>113</v>
      </c>
      <c r="H66" s="95"/>
      <c r="I66" s="25" t="str">
        <f>IF(H66="","-",H66*1)</f>
        <v>-</v>
      </c>
    </row>
    <row r="67" spans="2:9" ht="13.15" customHeight="1" x14ac:dyDescent="0.25">
      <c r="B67" s="68"/>
      <c r="C67" s="56"/>
      <c r="D67" s="49"/>
      <c r="E67" s="71" t="s">
        <v>114</v>
      </c>
      <c r="F67" s="71"/>
      <c r="G67" s="20" t="s">
        <v>115</v>
      </c>
      <c r="H67" s="100"/>
      <c r="I67" s="26" t="str">
        <f>IF(H67="","-",H67*0.5)</f>
        <v>-</v>
      </c>
    </row>
    <row r="68" spans="2:9" ht="13.15" customHeight="1" thickBot="1" x14ac:dyDescent="0.3">
      <c r="B68" s="68"/>
      <c r="C68" s="56"/>
      <c r="D68" s="49"/>
      <c r="E68" s="61" t="s">
        <v>67</v>
      </c>
      <c r="F68" s="61"/>
      <c r="G68" s="2" t="s">
        <v>63</v>
      </c>
      <c r="H68" s="94"/>
      <c r="I68" s="32" t="str">
        <f>IF(H68="","-",H68*0.2)</f>
        <v>-</v>
      </c>
    </row>
    <row r="69" spans="2:9" ht="13.9" customHeight="1" thickBot="1" x14ac:dyDescent="0.3">
      <c r="B69" s="69"/>
      <c r="C69" s="57"/>
      <c r="D69" s="49"/>
      <c r="E69" s="82" t="s">
        <v>66</v>
      </c>
      <c r="F69" s="82"/>
      <c r="G69" s="82"/>
      <c r="H69" s="82"/>
      <c r="I69" s="40">
        <f>SUM(I66:I68)</f>
        <v>0</v>
      </c>
    </row>
    <row r="70" spans="2:9" ht="30" customHeight="1" thickBot="1" x14ac:dyDescent="0.3">
      <c r="B70" s="41">
        <v>10</v>
      </c>
      <c r="C70" s="42" t="s">
        <v>123</v>
      </c>
      <c r="D70" s="41" t="s">
        <v>11</v>
      </c>
      <c r="E70" s="81" t="s">
        <v>80</v>
      </c>
      <c r="F70" s="81"/>
      <c r="G70" s="22" t="s">
        <v>81</v>
      </c>
      <c r="H70" s="92"/>
      <c r="I70" s="5" t="str">
        <f>IF(H70="","-",H70*0.3)</f>
        <v>-</v>
      </c>
    </row>
    <row r="71" spans="2:9" ht="13.15" customHeight="1" x14ac:dyDescent="0.25">
      <c r="B71" s="67">
        <v>11</v>
      </c>
      <c r="C71" s="55" t="s">
        <v>124</v>
      </c>
      <c r="D71" s="67" t="s">
        <v>11</v>
      </c>
      <c r="E71" s="70" t="s">
        <v>82</v>
      </c>
      <c r="F71" s="70"/>
      <c r="G71" s="70" t="s">
        <v>83</v>
      </c>
      <c r="H71" s="70"/>
      <c r="I71" s="89" t="s">
        <v>11</v>
      </c>
    </row>
    <row r="72" spans="2:9" ht="13.15" customHeight="1" x14ac:dyDescent="0.25">
      <c r="B72" s="68"/>
      <c r="C72" s="56"/>
      <c r="D72" s="68"/>
      <c r="E72" s="71" t="s">
        <v>84</v>
      </c>
      <c r="F72" s="71"/>
      <c r="G72" s="71" t="s">
        <v>87</v>
      </c>
      <c r="H72" s="71"/>
      <c r="I72" s="90"/>
    </row>
    <row r="73" spans="2:9" ht="13.15" customHeight="1" x14ac:dyDescent="0.25">
      <c r="B73" s="68"/>
      <c r="C73" s="56"/>
      <c r="D73" s="68"/>
      <c r="E73" s="71" t="s">
        <v>85</v>
      </c>
      <c r="F73" s="71"/>
      <c r="G73" s="71" t="s">
        <v>88</v>
      </c>
      <c r="H73" s="71"/>
      <c r="I73" s="90"/>
    </row>
    <row r="74" spans="2:9" ht="13.15" customHeight="1" thickBot="1" x14ac:dyDescent="0.3">
      <c r="B74" s="69"/>
      <c r="C74" s="57"/>
      <c r="D74" s="69"/>
      <c r="E74" s="61" t="s">
        <v>86</v>
      </c>
      <c r="F74" s="61"/>
      <c r="G74" s="61" t="s">
        <v>89</v>
      </c>
      <c r="H74" s="61"/>
      <c r="I74" s="90"/>
    </row>
    <row r="75" spans="2:9" ht="19.5" customHeight="1" x14ac:dyDescent="0.25">
      <c r="B75" s="88" t="s">
        <v>79</v>
      </c>
      <c r="C75" s="88"/>
      <c r="D75" s="88"/>
      <c r="E75" s="88"/>
      <c r="F75" s="88"/>
      <c r="G75" s="88"/>
      <c r="H75" s="88"/>
      <c r="I75" s="83">
        <f>SUM(I10,I11,I17,I25,I31,I62,I40,I65,I69,I70,I71,)</f>
        <v>0</v>
      </c>
    </row>
    <row r="76" spans="2:9" ht="14.45" customHeight="1" thickBot="1" x14ac:dyDescent="0.3">
      <c r="B76" s="88"/>
      <c r="C76" s="88"/>
      <c r="D76" s="88"/>
      <c r="E76" s="88"/>
      <c r="F76" s="88"/>
      <c r="G76" s="88"/>
      <c r="H76" s="88"/>
      <c r="I76" s="84"/>
    </row>
    <row r="78" spans="2:9" x14ac:dyDescent="0.25">
      <c r="I78" s="27"/>
    </row>
    <row r="79" spans="2:9" ht="15.75" x14ac:dyDescent="0.25">
      <c r="F79" s="85" t="s">
        <v>16</v>
      </c>
      <c r="G79" s="85"/>
      <c r="H79" s="8"/>
    </row>
    <row r="82" spans="2:9" ht="15.75" x14ac:dyDescent="0.25">
      <c r="B82" s="86" t="s">
        <v>45</v>
      </c>
      <c r="C82" s="86"/>
      <c r="D82" s="86"/>
      <c r="E82" s="86"/>
      <c r="F82" s="86"/>
      <c r="G82" s="86"/>
      <c r="H82" s="86"/>
      <c r="I82" s="86"/>
    </row>
    <row r="83" spans="2:9" ht="15.75" x14ac:dyDescent="0.25">
      <c r="B83" s="87" t="s">
        <v>24</v>
      </c>
      <c r="C83" s="87"/>
      <c r="D83" s="87"/>
      <c r="E83" s="87"/>
      <c r="F83" s="87"/>
      <c r="G83" s="87"/>
      <c r="H83" s="87"/>
      <c r="I83" s="87"/>
    </row>
  </sheetData>
  <sheetProtection algorithmName="SHA-512" hashValue="5HdjhJFfxpLrttrQYOOA0Gz1TpjiREf+9CvUTziozIC0RlrqE4vwfUGvvd3uFbTrITmkqO9b78b9TJ/zgPvd+A==" saltValue="3EVClkCQ62BIWjbYegHtig==" spinCount="100000" sheet="1" objects="1" scenarios="1" selectLockedCells="1"/>
  <protectedRanges>
    <protectedRange password="CE0A" sqref="E62 B57:C62 F58:F61 D32:D41 E65 E53:E60 E69 C35 B43:B56 D43:D60 C55:C56 E43:E49 B32:B41 C38:C41 B16:D31 E12:E31 E40:E41 C49:C53 C43:C47" name="descritivo"/>
    <protectedRange password="CE0A" sqref="E32:E39" name="descritivo_2"/>
  </protectedRanges>
  <mergeCells count="100">
    <mergeCell ref="I71:I74"/>
    <mergeCell ref="E72:F72"/>
    <mergeCell ref="G72:H72"/>
    <mergeCell ref="E73:F73"/>
    <mergeCell ref="G73:H73"/>
    <mergeCell ref="E74:F74"/>
    <mergeCell ref="G74:H74"/>
    <mergeCell ref="G71:H71"/>
    <mergeCell ref="I75:I76"/>
    <mergeCell ref="F79:G79"/>
    <mergeCell ref="B82:I82"/>
    <mergeCell ref="B83:I83"/>
    <mergeCell ref="B75:H76"/>
    <mergeCell ref="B66:B69"/>
    <mergeCell ref="D66:D69"/>
    <mergeCell ref="E66:F66"/>
    <mergeCell ref="E67:F67"/>
    <mergeCell ref="E68:F68"/>
    <mergeCell ref="E69:H69"/>
    <mergeCell ref="C66:C69"/>
    <mergeCell ref="E70:F70"/>
    <mergeCell ref="B71:B74"/>
    <mergeCell ref="C71:C74"/>
    <mergeCell ref="D71:D74"/>
    <mergeCell ref="E71:F71"/>
    <mergeCell ref="E56:F56"/>
    <mergeCell ref="E57:F57"/>
    <mergeCell ref="E58:E61"/>
    <mergeCell ref="E39:F39"/>
    <mergeCell ref="E40:H40"/>
    <mergeCell ref="E42:F42"/>
    <mergeCell ref="B63:B65"/>
    <mergeCell ref="D63:D65"/>
    <mergeCell ref="E63:F63"/>
    <mergeCell ref="E64:F64"/>
    <mergeCell ref="E65:H65"/>
    <mergeCell ref="C63:C65"/>
    <mergeCell ref="B32:B40"/>
    <mergeCell ref="D32:D40"/>
    <mergeCell ref="E32:F32"/>
    <mergeCell ref="E33:F33"/>
    <mergeCell ref="E34:F34"/>
    <mergeCell ref="E35:F35"/>
    <mergeCell ref="E36:F36"/>
    <mergeCell ref="E37:F37"/>
    <mergeCell ref="E38:F38"/>
    <mergeCell ref="B43:B62"/>
    <mergeCell ref="D43:D56"/>
    <mergeCell ref="E43:E45"/>
    <mergeCell ref="E46:F46"/>
    <mergeCell ref="E47:F47"/>
    <mergeCell ref="E48:F48"/>
    <mergeCell ref="C43:C62"/>
    <mergeCell ref="E62:H62"/>
    <mergeCell ref="E49:F49"/>
    <mergeCell ref="E50:F50"/>
    <mergeCell ref="E51:F51"/>
    <mergeCell ref="E52:F52"/>
    <mergeCell ref="E53:F53"/>
    <mergeCell ref="E54:F54"/>
    <mergeCell ref="E55:F55"/>
    <mergeCell ref="D57:D62"/>
    <mergeCell ref="B26:B31"/>
    <mergeCell ref="D26:D31"/>
    <mergeCell ref="E26:F26"/>
    <mergeCell ref="E27:F27"/>
    <mergeCell ref="E28:F28"/>
    <mergeCell ref="E29:F29"/>
    <mergeCell ref="E30:F30"/>
    <mergeCell ref="E31:H31"/>
    <mergeCell ref="B18:B25"/>
    <mergeCell ref="D18:D25"/>
    <mergeCell ref="E18:F18"/>
    <mergeCell ref="E19:F19"/>
    <mergeCell ref="E20:F20"/>
    <mergeCell ref="E21:F21"/>
    <mergeCell ref="E22:F22"/>
    <mergeCell ref="E23:F23"/>
    <mergeCell ref="E24:F24"/>
    <mergeCell ref="E25:H25"/>
    <mergeCell ref="B1:I1"/>
    <mergeCell ref="B2:I3"/>
    <mergeCell ref="C4:I5"/>
    <mergeCell ref="C7:I7"/>
    <mergeCell ref="E9:F9"/>
    <mergeCell ref="E10:F10"/>
    <mergeCell ref="C32:C40"/>
    <mergeCell ref="C26:C31"/>
    <mergeCell ref="C18:C25"/>
    <mergeCell ref="E11:F11"/>
    <mergeCell ref="E14:F14"/>
    <mergeCell ref="E15:F15"/>
    <mergeCell ref="C16:C17"/>
    <mergeCell ref="E16:F16"/>
    <mergeCell ref="E17:H17"/>
    <mergeCell ref="B12:B17"/>
    <mergeCell ref="D12:D13"/>
    <mergeCell ref="E12:F12"/>
    <mergeCell ref="E13:F13"/>
    <mergeCell ref="D14:D17"/>
  </mergeCells>
  <conditionalFormatting sqref="I12:I16">
    <cfRule type="cellIs" dxfId="6" priority="7" operator="notEqual">
      <formula>"-"</formula>
    </cfRule>
  </conditionalFormatting>
  <conditionalFormatting sqref="I18:I24">
    <cfRule type="cellIs" dxfId="5" priority="6" operator="notEqual">
      <formula>"-"</formula>
    </cfRule>
  </conditionalFormatting>
  <conditionalFormatting sqref="I26:I30">
    <cfRule type="cellIs" dxfId="4" priority="5" operator="notEqual">
      <formula>"-"</formula>
    </cfRule>
  </conditionalFormatting>
  <conditionalFormatting sqref="I32:I39">
    <cfRule type="cellIs" dxfId="3" priority="4" operator="notEqual">
      <formula>"-"</formula>
    </cfRule>
  </conditionalFormatting>
  <conditionalFormatting sqref="I43:I61">
    <cfRule type="cellIs" dxfId="2" priority="3" operator="notEqual">
      <formula>"-"</formula>
    </cfRule>
  </conditionalFormatting>
  <conditionalFormatting sqref="I63:I64">
    <cfRule type="cellIs" dxfId="1" priority="2" operator="notEqual">
      <formula>"-"</formula>
    </cfRule>
  </conditionalFormatting>
  <conditionalFormatting sqref="I66:I68">
    <cfRule type="cellIs" dxfId="0" priority="1" operator="notEqual">
      <formula>"-"</formula>
    </cfRule>
  </conditionalFormatting>
  <printOptions horizontalCentered="1" verticalCentered="1"/>
  <pageMargins left="0.23622047244094491" right="0.23622047244094491" top="0.55118110236220474" bottom="0.43307086614173229" header="0.31496062992125984" footer="0.31496062992125984"/>
  <pageSetup paperSize="9" scale="75" fitToHeight="2" orientation="landscape" r:id="rId1"/>
  <headerFooter>
    <oddHeader>&amp;R&amp;"Times New Roman,Negrito"&amp;13Página &amp;P de &amp;N</oddHeader>
  </headerFooter>
  <ignoredErrors>
    <ignoredError sqref="I38 I47 I5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Barema (IFMG Sabará)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Perez</dc:creator>
  <cp:lastModifiedBy>Aion Angelu</cp:lastModifiedBy>
  <cp:lastPrinted>2022-01-26T18:34:19Z</cp:lastPrinted>
  <dcterms:created xsi:type="dcterms:W3CDTF">2016-08-23T13:27:51Z</dcterms:created>
  <dcterms:modified xsi:type="dcterms:W3CDTF">2022-01-26T18:43:04Z</dcterms:modified>
</cp:coreProperties>
</file>